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0" windowWidth="11055" windowHeight="100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_xlnm.Print_Area" localSheetId="0">'Plan1'!$A$1:$O$41</definedName>
  </definedNames>
  <calcPr fullCalcOnLoad="1"/>
</workbook>
</file>

<file path=xl/sharedStrings.xml><?xml version="1.0" encoding="utf-8"?>
<sst xmlns="http://schemas.openxmlformats.org/spreadsheetml/2006/main" count="44" uniqueCount="24">
  <si>
    <t>SERVIÇOS</t>
  </si>
  <si>
    <t>TOTAL</t>
  </si>
  <si>
    <t>%</t>
  </si>
  <si>
    <t>R$</t>
  </si>
  <si>
    <t>DIAS</t>
  </si>
  <si>
    <t>TOTAL ACUMULADO</t>
  </si>
  <si>
    <t>CUSTO TOTAL    (R$ )</t>
  </si>
  <si>
    <t>INSTALAÇÃO DE CANTEIRO</t>
  </si>
  <si>
    <t>TERRAPLENAGEM</t>
  </si>
  <si>
    <t>SINALIZAÇÃO E OBRAS COMPLEMENTARES</t>
  </si>
  <si>
    <t>PAVIMENTAÇÃO</t>
  </si>
  <si>
    <t>OBRAS DE ARTE CORRENTE E DRENAGEM</t>
  </si>
  <si>
    <t>MOBILIZAÇÃO E DESMOBILIZAÇÃO DE CANTEIRO</t>
  </si>
  <si>
    <t>Observações:</t>
  </si>
  <si>
    <t>Projeto Executivo para Implantação</t>
  </si>
  <si>
    <t>RODOVIA: 02</t>
  </si>
  <si>
    <t>TRECHO: Estrada Cancela - Leonel - ES -162</t>
  </si>
  <si>
    <t>EXTENSÃO: 6,30 Km</t>
  </si>
  <si>
    <t xml:space="preserve">SEGMENTO: </t>
  </si>
  <si>
    <t>PE-Qd-14</t>
  </si>
  <si>
    <t>RECUPERAÇÃO AMBIENTAL</t>
  </si>
  <si>
    <t>SERVIÇOS AUXILIARES</t>
  </si>
  <si>
    <t>ADMINISTRAÇÃO</t>
  </si>
  <si>
    <t>CRONOGRAMA FÍSICO FINANCEIRO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</si>
</sst>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9"/>
      <name val="Futura Lt BT"/>
      <family val="2"/>
    </font>
    <font>
      <sz val="9"/>
      <name val="Futura Lt BT"/>
      <family val="2"/>
    </font>
    <font>
      <sz val="8"/>
      <name val="Futura Lt BT"/>
      <family val="2"/>
    </font>
    <font>
      <sz val="8"/>
      <color indexed="22"/>
      <name val="Futura Lt BT"/>
      <family val="2"/>
    </font>
    <font>
      <b/>
      <sz val="8"/>
      <name val="Futura Lt BT"/>
      <family val="2"/>
    </font>
    <font>
      <b/>
      <sz val="10"/>
      <name val="Futura Lt BT"/>
      <family val="2"/>
    </font>
    <font>
      <sz val="10"/>
      <name val="Futura Lt BT"/>
      <family val="2"/>
    </font>
    <font>
      <sz val="7"/>
      <name val="Futura Lt BT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/>
    </xf>
    <xf numFmtId="2" fontId="3" fillId="14" borderId="13" xfId="0" applyNumberFormat="1" applyFont="1" applyFill="1" applyBorder="1" applyAlignment="1">
      <alignment horizontal="center" vertical="center"/>
    </xf>
    <xf numFmtId="4" fontId="3" fillId="14" borderId="13" xfId="0" applyNumberFormat="1" applyFont="1" applyFill="1" applyBorder="1" applyAlignment="1">
      <alignment horizontal="center" vertical="center"/>
    </xf>
    <xf numFmtId="2" fontId="5" fillId="14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2" fontId="4" fillId="14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" fontId="4" fillId="14" borderId="13" xfId="0" applyNumberFormat="1" applyFont="1" applyFill="1" applyBorder="1" applyAlignment="1">
      <alignment horizontal="center" vertical="center"/>
    </xf>
    <xf numFmtId="4" fontId="5" fillId="14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1" fillId="33" borderId="1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indent="1"/>
    </xf>
    <xf numFmtId="2" fontId="5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%20Resumo%20do%20Or&#231;amento%20%20Trecho%2002%20-%20Re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CHO 02"/>
    </sheetNames>
    <sheetDataSet>
      <sheetData sheetId="0">
        <row r="7">
          <cell r="D7">
            <v>640763.67924</v>
          </cell>
        </row>
        <row r="10">
          <cell r="D10">
            <v>282240.33999999997</v>
          </cell>
        </row>
        <row r="11">
          <cell r="D11">
            <v>74369.63</v>
          </cell>
        </row>
        <row r="16">
          <cell r="D16">
            <v>456937.47</v>
          </cell>
        </row>
        <row r="17">
          <cell r="D17">
            <v>1280834.75</v>
          </cell>
        </row>
        <row r="18">
          <cell r="D18">
            <v>3564302.2500000005</v>
          </cell>
        </row>
        <row r="19">
          <cell r="D19">
            <v>2884389.8000000003</v>
          </cell>
        </row>
        <row r="20">
          <cell r="D20">
            <v>700511.5299999999</v>
          </cell>
        </row>
        <row r="21">
          <cell r="D21">
            <v>398490.36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Zeros="0" tabSelected="1" view="pageBreakPreview" zoomScaleSheetLayoutView="100" zoomScalePageLayoutView="0" workbookViewId="0" topLeftCell="A1">
      <selection activeCell="B33" sqref="B33:B34"/>
    </sheetView>
  </sheetViews>
  <sheetFormatPr defaultColWidth="9.140625" defaultRowHeight="12.75"/>
  <cols>
    <col min="1" max="1" width="24.28125" style="0" customWidth="1"/>
    <col min="2" max="2" width="14.28125" style="0" customWidth="1"/>
    <col min="3" max="3" width="5.8515625" style="0" customWidth="1"/>
    <col min="4" max="7" width="11.7109375" style="0" customWidth="1"/>
    <col min="8" max="9" width="11.7109375" style="0" bestFit="1" customWidth="1"/>
    <col min="10" max="13" width="11.7109375" style="0" customWidth="1"/>
    <col min="14" max="14" width="12.7109375" style="0" customWidth="1"/>
    <col min="15" max="15" width="12.57421875" style="0" customWidth="1"/>
  </cols>
  <sheetData>
    <row r="1" spans="1:15" ht="24.75" customHeight="1">
      <c r="A1" s="70" t="s">
        <v>0</v>
      </c>
      <c r="B1" s="72" t="s">
        <v>6</v>
      </c>
      <c r="C1" s="48"/>
      <c r="D1" s="78" t="s">
        <v>4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24.75" customHeight="1">
      <c r="A2" s="71"/>
      <c r="B2" s="73"/>
      <c r="C2" s="2"/>
      <c r="D2" s="3">
        <v>30</v>
      </c>
      <c r="E2" s="3">
        <v>60</v>
      </c>
      <c r="F2" s="3">
        <v>90</v>
      </c>
      <c r="G2" s="3">
        <v>120</v>
      </c>
      <c r="H2" s="3">
        <v>150</v>
      </c>
      <c r="I2" s="3">
        <v>180</v>
      </c>
      <c r="J2" s="3">
        <v>210</v>
      </c>
      <c r="K2" s="3">
        <v>240</v>
      </c>
      <c r="L2" s="3">
        <v>270</v>
      </c>
      <c r="M2" s="3">
        <v>300</v>
      </c>
      <c r="N2" s="3">
        <v>330</v>
      </c>
      <c r="O2" s="3">
        <v>360</v>
      </c>
    </row>
    <row r="3" spans="1:16" ht="24.75" customHeight="1">
      <c r="A3" s="72" t="s">
        <v>22</v>
      </c>
      <c r="B3" s="85">
        <f>'[1]TRECHO 02'!$D$7</f>
        <v>640763.67924</v>
      </c>
      <c r="C3" s="4" t="s">
        <v>2</v>
      </c>
      <c r="D3" s="51">
        <v>8.333333333333334</v>
      </c>
      <c r="E3" s="51">
        <v>8.333333333333334</v>
      </c>
      <c r="F3" s="51">
        <v>8.333333333333334</v>
      </c>
      <c r="G3" s="51">
        <v>8.333333333333334</v>
      </c>
      <c r="H3" s="51">
        <v>8.333333333333334</v>
      </c>
      <c r="I3" s="51">
        <v>8.333333333333334</v>
      </c>
      <c r="J3" s="51">
        <v>8.333333333333334</v>
      </c>
      <c r="K3" s="51">
        <v>8.333333333333334</v>
      </c>
      <c r="L3" s="51">
        <v>8.333333333333334</v>
      </c>
      <c r="M3" s="51">
        <v>8.333333333333334</v>
      </c>
      <c r="N3" s="51">
        <v>8.333333333333334</v>
      </c>
      <c r="O3" s="51">
        <v>8.333333333333334</v>
      </c>
      <c r="P3" s="1">
        <f>SUM(D3:O3)</f>
        <v>99.99999999999999</v>
      </c>
    </row>
    <row r="4" spans="1:15" ht="4.5" customHeight="1">
      <c r="A4" s="74"/>
      <c r="B4" s="74"/>
      <c r="C4" s="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4.75" customHeight="1">
      <c r="A5" s="73"/>
      <c r="B5" s="73"/>
      <c r="C5" s="14" t="s">
        <v>3</v>
      </c>
      <c r="D5" s="15">
        <f aca="true" t="shared" si="0" ref="D5:O5">(D3/100)*$B3</f>
        <v>53396.97327</v>
      </c>
      <c r="E5" s="15">
        <f t="shared" si="0"/>
        <v>53396.97327</v>
      </c>
      <c r="F5" s="15">
        <f t="shared" si="0"/>
        <v>53396.97327</v>
      </c>
      <c r="G5" s="15">
        <f t="shared" si="0"/>
        <v>53396.97327</v>
      </c>
      <c r="H5" s="15">
        <f t="shared" si="0"/>
        <v>53396.97327</v>
      </c>
      <c r="I5" s="15">
        <f t="shared" si="0"/>
        <v>53396.97327</v>
      </c>
      <c r="J5" s="15">
        <f t="shared" si="0"/>
        <v>53396.97327</v>
      </c>
      <c r="K5" s="15">
        <f t="shared" si="0"/>
        <v>53396.97327</v>
      </c>
      <c r="L5" s="15">
        <f t="shared" si="0"/>
        <v>53396.97327</v>
      </c>
      <c r="M5" s="15">
        <f t="shared" si="0"/>
        <v>53396.97327</v>
      </c>
      <c r="N5" s="15">
        <f t="shared" si="0"/>
        <v>53396.97327</v>
      </c>
      <c r="O5" s="15">
        <f t="shared" si="0"/>
        <v>53396.97327</v>
      </c>
    </row>
    <row r="6" spans="1:16" ht="24.75" customHeight="1">
      <c r="A6" s="72" t="s">
        <v>21</v>
      </c>
      <c r="B6" s="75">
        <f>'[1]TRECHO 02'!$D$16</f>
        <v>456937.47</v>
      </c>
      <c r="C6" s="4" t="s">
        <v>2</v>
      </c>
      <c r="D6" s="26">
        <v>6</v>
      </c>
      <c r="E6" s="26">
        <v>8</v>
      </c>
      <c r="F6" s="26">
        <v>8</v>
      </c>
      <c r="G6" s="26">
        <v>10</v>
      </c>
      <c r="H6" s="26">
        <v>12</v>
      </c>
      <c r="I6" s="26">
        <v>12</v>
      </c>
      <c r="J6" s="26">
        <v>12</v>
      </c>
      <c r="K6" s="26">
        <v>10</v>
      </c>
      <c r="L6" s="26">
        <v>8</v>
      </c>
      <c r="M6" s="26">
        <v>8</v>
      </c>
      <c r="N6" s="26">
        <v>6</v>
      </c>
      <c r="O6" s="9"/>
      <c r="P6" s="1">
        <f>SUM(D6:O6)</f>
        <v>100</v>
      </c>
    </row>
    <row r="7" spans="1:15" s="17" customFormat="1" ht="4.5" customHeight="1">
      <c r="A7" s="74"/>
      <c r="B7" s="76"/>
      <c r="C7" s="5"/>
      <c r="D7" s="19"/>
      <c r="E7" s="19"/>
      <c r="F7" s="19"/>
      <c r="G7" s="19"/>
      <c r="H7" s="19"/>
      <c r="I7" s="25"/>
      <c r="J7" s="21"/>
      <c r="K7" s="21"/>
      <c r="L7" s="21"/>
      <c r="M7" s="21"/>
      <c r="N7" s="21"/>
      <c r="O7" s="10"/>
    </row>
    <row r="8" spans="1:15" ht="24.75" customHeight="1">
      <c r="A8" s="73"/>
      <c r="B8" s="77"/>
      <c r="C8" s="14" t="s">
        <v>3</v>
      </c>
      <c r="D8" s="15">
        <f aca="true" t="shared" si="1" ref="D8:N8">(D6/100)*$B6</f>
        <v>27416.248199999998</v>
      </c>
      <c r="E8" s="15">
        <f t="shared" si="1"/>
        <v>36554.997599999995</v>
      </c>
      <c r="F8" s="15">
        <f t="shared" si="1"/>
        <v>36554.997599999995</v>
      </c>
      <c r="G8" s="15">
        <f t="shared" si="1"/>
        <v>45693.747</v>
      </c>
      <c r="H8" s="15">
        <f>(H6/100)*$B6</f>
        <v>54832.496399999996</v>
      </c>
      <c r="I8" s="15">
        <f t="shared" si="1"/>
        <v>54832.496399999996</v>
      </c>
      <c r="J8" s="15">
        <f t="shared" si="1"/>
        <v>54832.496399999996</v>
      </c>
      <c r="K8" s="15">
        <f t="shared" si="1"/>
        <v>45693.747</v>
      </c>
      <c r="L8" s="15">
        <f t="shared" si="1"/>
        <v>36554.997599999995</v>
      </c>
      <c r="M8" s="15">
        <f t="shared" si="1"/>
        <v>36554.997599999995</v>
      </c>
      <c r="N8" s="15">
        <f t="shared" si="1"/>
        <v>27416.248199999998</v>
      </c>
      <c r="O8" s="16"/>
    </row>
    <row r="9" spans="1:16" ht="24.75" customHeight="1">
      <c r="A9" s="72" t="s">
        <v>8</v>
      </c>
      <c r="B9" s="83">
        <f>'[1]TRECHO 02'!$D$17</f>
        <v>1280834.75</v>
      </c>
      <c r="C9" s="4" t="s">
        <v>2</v>
      </c>
      <c r="D9" s="8"/>
      <c r="E9" s="8">
        <v>8</v>
      </c>
      <c r="F9" s="8">
        <v>9</v>
      </c>
      <c r="G9" s="8">
        <v>15</v>
      </c>
      <c r="H9" s="8">
        <v>15</v>
      </c>
      <c r="I9" s="8">
        <v>20</v>
      </c>
      <c r="J9" s="8">
        <v>15</v>
      </c>
      <c r="K9" s="8">
        <v>10</v>
      </c>
      <c r="L9" s="8">
        <v>8</v>
      </c>
      <c r="M9" s="8"/>
      <c r="N9" s="8"/>
      <c r="O9" s="8"/>
      <c r="P9" s="1">
        <f>SUM(D9:O9)</f>
        <v>100</v>
      </c>
    </row>
    <row r="10" spans="1:15" s="17" customFormat="1" ht="4.5" customHeight="1">
      <c r="A10" s="74"/>
      <c r="B10" s="84"/>
      <c r="C10" s="5"/>
      <c r="D10" s="13"/>
      <c r="E10" s="19"/>
      <c r="F10" s="19"/>
      <c r="G10" s="19"/>
      <c r="H10" s="19"/>
      <c r="I10" s="19"/>
      <c r="J10" s="19"/>
      <c r="K10" s="19"/>
      <c r="L10" s="19"/>
      <c r="M10" s="13"/>
      <c r="N10" s="13"/>
      <c r="O10" s="13"/>
    </row>
    <row r="11" spans="1:15" ht="24.75" customHeight="1">
      <c r="A11" s="81"/>
      <c r="B11" s="82"/>
      <c r="C11" s="14" t="s">
        <v>3</v>
      </c>
      <c r="D11" s="15"/>
      <c r="E11" s="15">
        <f aca="true" t="shared" si="2" ref="E11:L11">(E9/100)*$B9</f>
        <v>102466.78</v>
      </c>
      <c r="F11" s="15">
        <f t="shared" si="2"/>
        <v>115275.1275</v>
      </c>
      <c r="G11" s="15">
        <f t="shared" si="2"/>
        <v>192125.2125</v>
      </c>
      <c r="H11" s="15">
        <f t="shared" si="2"/>
        <v>192125.2125</v>
      </c>
      <c r="I11" s="15">
        <f t="shared" si="2"/>
        <v>256166.95</v>
      </c>
      <c r="J11" s="15">
        <f t="shared" si="2"/>
        <v>192125.2125</v>
      </c>
      <c r="K11" s="15">
        <f t="shared" si="2"/>
        <v>128083.475</v>
      </c>
      <c r="L11" s="15">
        <f t="shared" si="2"/>
        <v>102466.78</v>
      </c>
      <c r="M11" s="15"/>
      <c r="N11" s="15"/>
      <c r="O11" s="15"/>
    </row>
    <row r="12" spans="1:16" ht="24.75" customHeight="1">
      <c r="A12" s="72" t="s">
        <v>10</v>
      </c>
      <c r="B12" s="75">
        <f>'[1]TRECHO 02'!$D$18</f>
        <v>3564302.2500000005</v>
      </c>
      <c r="C12" s="5" t="s">
        <v>2</v>
      </c>
      <c r="D12" s="8"/>
      <c r="E12" s="8"/>
      <c r="F12" s="8"/>
      <c r="G12" s="8">
        <v>10</v>
      </c>
      <c r="H12" s="26">
        <v>15</v>
      </c>
      <c r="I12" s="26">
        <v>15</v>
      </c>
      <c r="J12" s="27">
        <v>20</v>
      </c>
      <c r="K12" s="27">
        <v>15</v>
      </c>
      <c r="L12" s="27">
        <v>15</v>
      </c>
      <c r="M12" s="27">
        <v>10</v>
      </c>
      <c r="N12" s="10"/>
      <c r="O12" s="10"/>
      <c r="P12" s="1">
        <f>SUM(D12:O12)</f>
        <v>100</v>
      </c>
    </row>
    <row r="13" spans="1:15" s="17" customFormat="1" ht="4.5" customHeight="1">
      <c r="A13" s="74"/>
      <c r="B13" s="76"/>
      <c r="C13" s="5"/>
      <c r="D13" s="13"/>
      <c r="E13" s="13"/>
      <c r="F13" s="13"/>
      <c r="G13" s="19"/>
      <c r="H13" s="19"/>
      <c r="I13" s="25"/>
      <c r="J13" s="21"/>
      <c r="K13" s="21"/>
      <c r="L13" s="21"/>
      <c r="M13" s="21"/>
      <c r="N13" s="10"/>
      <c r="O13" s="10"/>
    </row>
    <row r="14" spans="1:15" ht="24.75" customHeight="1">
      <c r="A14" s="73"/>
      <c r="B14" s="82"/>
      <c r="C14" s="14" t="s">
        <v>3</v>
      </c>
      <c r="D14" s="15"/>
      <c r="E14" s="15"/>
      <c r="F14" s="15"/>
      <c r="G14" s="15">
        <f aca="true" t="shared" si="3" ref="G14:M14">(G12/100)*$B12</f>
        <v>356430.2250000001</v>
      </c>
      <c r="H14" s="15">
        <f t="shared" si="3"/>
        <v>534645.3375</v>
      </c>
      <c r="I14" s="15">
        <f t="shared" si="3"/>
        <v>534645.3375</v>
      </c>
      <c r="J14" s="15">
        <f t="shared" si="3"/>
        <v>712860.4500000002</v>
      </c>
      <c r="K14" s="15">
        <f t="shared" si="3"/>
        <v>534645.3375</v>
      </c>
      <c r="L14" s="15">
        <f t="shared" si="3"/>
        <v>534645.3375</v>
      </c>
      <c r="M14" s="15">
        <f t="shared" si="3"/>
        <v>356430.2250000001</v>
      </c>
      <c r="N14" s="16"/>
      <c r="O14" s="16"/>
    </row>
    <row r="15" spans="1:16" ht="24.75" customHeight="1">
      <c r="A15" s="72" t="s">
        <v>11</v>
      </c>
      <c r="B15" s="75">
        <f>'[1]TRECHO 02'!$D$19</f>
        <v>2884389.8000000003</v>
      </c>
      <c r="C15" s="5" t="s">
        <v>2</v>
      </c>
      <c r="D15" s="23"/>
      <c r="E15" s="23">
        <v>5</v>
      </c>
      <c r="F15" s="23">
        <v>5</v>
      </c>
      <c r="G15" s="23">
        <v>10</v>
      </c>
      <c r="H15" s="23">
        <v>15</v>
      </c>
      <c r="I15" s="23">
        <v>15</v>
      </c>
      <c r="J15" s="30">
        <v>15</v>
      </c>
      <c r="K15" s="30">
        <v>15</v>
      </c>
      <c r="L15" s="30">
        <v>10</v>
      </c>
      <c r="M15" s="30">
        <v>5</v>
      </c>
      <c r="N15" s="30">
        <v>5</v>
      </c>
      <c r="O15" s="24"/>
      <c r="P15" s="1">
        <f>SUM(D15:O15)</f>
        <v>100</v>
      </c>
    </row>
    <row r="16" spans="1:15" ht="4.5" customHeight="1">
      <c r="A16" s="74"/>
      <c r="B16" s="76"/>
      <c r="C16" s="5"/>
      <c r="D16" s="11"/>
      <c r="E16" s="20"/>
      <c r="F16" s="20"/>
      <c r="G16" s="20"/>
      <c r="H16" s="20"/>
      <c r="I16" s="28"/>
      <c r="J16" s="29"/>
      <c r="K16" s="29"/>
      <c r="L16" s="29"/>
      <c r="M16" s="29"/>
      <c r="N16" s="29"/>
      <c r="O16" s="22"/>
    </row>
    <row r="17" spans="1:15" ht="24.75" customHeight="1">
      <c r="A17" s="81"/>
      <c r="B17" s="82"/>
      <c r="C17" s="14" t="s">
        <v>3</v>
      </c>
      <c r="D17" s="15"/>
      <c r="E17" s="15">
        <f aca="true" t="shared" si="4" ref="E17:N17">(E15/100)*$B15</f>
        <v>144219.49000000002</v>
      </c>
      <c r="F17" s="15">
        <f t="shared" si="4"/>
        <v>144219.49000000002</v>
      </c>
      <c r="G17" s="15">
        <f t="shared" si="4"/>
        <v>288438.98000000004</v>
      </c>
      <c r="H17" s="15">
        <f t="shared" si="4"/>
        <v>432658.47000000003</v>
      </c>
      <c r="I17" s="15">
        <f t="shared" si="4"/>
        <v>432658.47000000003</v>
      </c>
      <c r="J17" s="15">
        <f t="shared" si="4"/>
        <v>432658.47000000003</v>
      </c>
      <c r="K17" s="15">
        <f t="shared" si="4"/>
        <v>432658.47000000003</v>
      </c>
      <c r="L17" s="15">
        <f t="shared" si="4"/>
        <v>288438.98000000004</v>
      </c>
      <c r="M17" s="15">
        <f t="shared" si="4"/>
        <v>144219.49000000002</v>
      </c>
      <c r="N17" s="15">
        <f t="shared" si="4"/>
        <v>144219.49000000002</v>
      </c>
      <c r="O17" s="16"/>
    </row>
    <row r="18" spans="1:16" ht="24.75" customHeight="1">
      <c r="A18" s="72" t="s">
        <v>9</v>
      </c>
      <c r="B18" s="75">
        <f>'[1]TRECHO 02'!$D$20</f>
        <v>700511.5299999999</v>
      </c>
      <c r="C18" s="5" t="s">
        <v>2</v>
      </c>
      <c r="D18" s="11"/>
      <c r="E18" s="11"/>
      <c r="F18" s="11"/>
      <c r="G18" s="11"/>
      <c r="H18" s="11"/>
      <c r="I18" s="11"/>
      <c r="J18" s="11">
        <v>10</v>
      </c>
      <c r="K18" s="11">
        <v>25</v>
      </c>
      <c r="L18" s="11">
        <v>30</v>
      </c>
      <c r="M18" s="11">
        <v>25</v>
      </c>
      <c r="N18" s="11">
        <v>10</v>
      </c>
      <c r="O18" s="11"/>
      <c r="P18" s="1">
        <f>SUM(D18:O18)</f>
        <v>100</v>
      </c>
    </row>
    <row r="19" spans="1:15" s="17" customFormat="1" ht="4.5" customHeight="1">
      <c r="A19" s="74"/>
      <c r="B19" s="76"/>
      <c r="C19" s="5"/>
      <c r="D19" s="11"/>
      <c r="E19" s="11"/>
      <c r="F19" s="11"/>
      <c r="G19" s="11"/>
      <c r="H19" s="11"/>
      <c r="I19" s="11"/>
      <c r="J19" s="20"/>
      <c r="K19" s="20"/>
      <c r="L19" s="20"/>
      <c r="M19" s="20"/>
      <c r="N19" s="20"/>
      <c r="O19" s="11"/>
    </row>
    <row r="20" spans="1:15" ht="24.75" customHeight="1">
      <c r="A20" s="81"/>
      <c r="B20" s="77"/>
      <c r="C20" s="14" t="s">
        <v>3</v>
      </c>
      <c r="D20" s="15"/>
      <c r="E20" s="15"/>
      <c r="F20" s="15">
        <f aca="true" t="shared" si="5" ref="F20:N20">(F18/100)*$B18</f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70051.15299999999</v>
      </c>
      <c r="K20" s="15">
        <f t="shared" si="5"/>
        <v>175127.88249999998</v>
      </c>
      <c r="L20" s="15">
        <f t="shared" si="5"/>
        <v>210153.45899999997</v>
      </c>
      <c r="M20" s="15">
        <f t="shared" si="5"/>
        <v>175127.88249999998</v>
      </c>
      <c r="N20" s="15">
        <f t="shared" si="5"/>
        <v>70051.15299999999</v>
      </c>
      <c r="O20" s="15"/>
    </row>
    <row r="21" spans="1:16" ht="24.75" customHeight="1">
      <c r="A21" s="72" t="s">
        <v>7</v>
      </c>
      <c r="B21" s="75">
        <f>'[1]TRECHO 02'!$D$10</f>
        <v>282240.33999999997</v>
      </c>
      <c r="C21" s="5" t="s">
        <v>2</v>
      </c>
      <c r="D21" s="8">
        <v>100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">
        <f>SUM(D21:O21)</f>
        <v>100</v>
      </c>
    </row>
    <row r="22" spans="1:15" ht="4.5" customHeight="1">
      <c r="A22" s="74"/>
      <c r="B22" s="76"/>
      <c r="C22" s="5"/>
      <c r="D22" s="1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4.75" customHeight="1">
      <c r="A23" s="81"/>
      <c r="B23" s="82"/>
      <c r="C23" s="14" t="s">
        <v>3</v>
      </c>
      <c r="D23" s="15">
        <f>(D21/100)*$B21</f>
        <v>282240.33999999997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6" ht="24.75" customHeight="1">
      <c r="A24" s="72" t="s">
        <v>12</v>
      </c>
      <c r="B24" s="75">
        <f>'[1]TRECHO 02'!$D$11</f>
        <v>74369.63</v>
      </c>
      <c r="C24" s="6" t="s">
        <v>2</v>
      </c>
      <c r="D24" s="8">
        <v>50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50</v>
      </c>
      <c r="P24" s="1">
        <f>SUM(D24:O24)</f>
        <v>100</v>
      </c>
    </row>
    <row r="25" spans="1:15" s="17" customFormat="1" ht="4.5" customHeight="1">
      <c r="A25" s="74"/>
      <c r="B25" s="76"/>
      <c r="C25" s="5"/>
      <c r="D25" s="1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9"/>
    </row>
    <row r="26" spans="1:15" ht="24.75" customHeight="1">
      <c r="A26" s="81"/>
      <c r="B26" s="82"/>
      <c r="C26" s="14" t="s">
        <v>3</v>
      </c>
      <c r="D26" s="15">
        <f aca="true" t="shared" si="6" ref="D26:I26">(D24/100)*$B24</f>
        <v>37184.815</v>
      </c>
      <c r="E26" s="15"/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/>
      <c r="K26" s="15"/>
      <c r="L26" s="15"/>
      <c r="M26" s="15"/>
      <c r="N26" s="15"/>
      <c r="O26" s="15">
        <f>(O24/100)*$B24</f>
        <v>37184.815</v>
      </c>
    </row>
    <row r="27" spans="1:16" ht="24.75" customHeight="1">
      <c r="A27" s="72" t="s">
        <v>20</v>
      </c>
      <c r="B27" s="75">
        <f>'[1]TRECHO 02'!$D$21</f>
        <v>398490.36</v>
      </c>
      <c r="C27" s="6" t="s">
        <v>2</v>
      </c>
      <c r="D27" s="11"/>
      <c r="E27" s="11"/>
      <c r="F27" s="8">
        <v>5</v>
      </c>
      <c r="G27" s="8">
        <v>10</v>
      </c>
      <c r="H27" s="8">
        <v>15</v>
      </c>
      <c r="I27" s="8">
        <v>20</v>
      </c>
      <c r="J27" s="8">
        <v>20</v>
      </c>
      <c r="K27" s="8">
        <v>15</v>
      </c>
      <c r="L27" s="11">
        <v>10</v>
      </c>
      <c r="M27" s="11">
        <v>5</v>
      </c>
      <c r="N27" s="11"/>
      <c r="O27" s="11"/>
      <c r="P27" s="1">
        <f>SUM(D27:O27)</f>
        <v>100</v>
      </c>
    </row>
    <row r="28" spans="1:15" ht="4.5" customHeight="1">
      <c r="A28" s="74"/>
      <c r="B28" s="76"/>
      <c r="C28" s="5"/>
      <c r="D28" s="11"/>
      <c r="E28" s="11"/>
      <c r="F28" s="20"/>
      <c r="G28" s="20"/>
      <c r="H28" s="20"/>
      <c r="I28" s="20"/>
      <c r="J28" s="20"/>
      <c r="K28" s="20"/>
      <c r="L28" s="20"/>
      <c r="M28" s="20"/>
      <c r="N28" s="11"/>
      <c r="O28" s="11"/>
    </row>
    <row r="29" spans="1:15" ht="24.75" customHeight="1">
      <c r="A29" s="81"/>
      <c r="B29" s="82"/>
      <c r="C29" s="14" t="s">
        <v>3</v>
      </c>
      <c r="D29" s="15"/>
      <c r="E29" s="15"/>
      <c r="F29" s="15">
        <f aca="true" t="shared" si="7" ref="F29:M29">(F27/100)*$B27</f>
        <v>19924.518</v>
      </c>
      <c r="G29" s="15">
        <f t="shared" si="7"/>
        <v>39849.036</v>
      </c>
      <c r="H29" s="15">
        <f t="shared" si="7"/>
        <v>59773.554</v>
      </c>
      <c r="I29" s="15">
        <f t="shared" si="7"/>
        <v>79698.072</v>
      </c>
      <c r="J29" s="15">
        <f t="shared" si="7"/>
        <v>79698.072</v>
      </c>
      <c r="K29" s="15">
        <f t="shared" si="7"/>
        <v>59773.554</v>
      </c>
      <c r="L29" s="15">
        <f t="shared" si="7"/>
        <v>39849.036</v>
      </c>
      <c r="M29" s="15">
        <f t="shared" si="7"/>
        <v>19924.518</v>
      </c>
      <c r="N29" s="15"/>
      <c r="O29" s="15"/>
    </row>
    <row r="30" spans="1:15" ht="24.75" customHeight="1">
      <c r="A30" s="72" t="s">
        <v>1</v>
      </c>
      <c r="B30" s="86">
        <f>SUM(B3:B29)</f>
        <v>10282839.80924</v>
      </c>
      <c r="C30" s="7" t="s">
        <v>2</v>
      </c>
      <c r="D30" s="10">
        <f>(D32/$B$30)*100</f>
        <v>3.8922941900772585</v>
      </c>
      <c r="E30" s="10">
        <f>(E32/$B$30)*100</f>
        <v>3.2737866884545075</v>
      </c>
      <c r="F30" s="10">
        <f aca="true" t="shared" si="8" ref="F30:O30">(F32/$B$30)*100</f>
        <v>3.592111840914694</v>
      </c>
      <c r="G30" s="10">
        <f t="shared" si="8"/>
        <v>9.490901267304007</v>
      </c>
      <c r="H30" s="10">
        <f t="shared" si="8"/>
        <v>12.909196956245397</v>
      </c>
      <c r="I30" s="10">
        <f t="shared" si="8"/>
        <v>13.725763751582898</v>
      </c>
      <c r="J30" s="10">
        <f t="shared" si="8"/>
        <v>15.517336229785453</v>
      </c>
      <c r="K30" s="10">
        <f t="shared" si="8"/>
        <v>13.900629259881905</v>
      </c>
      <c r="L30" s="10">
        <f t="shared" si="8"/>
        <v>12.306965651967431</v>
      </c>
      <c r="M30" s="10">
        <f t="shared" si="8"/>
        <v>7.640438837372761</v>
      </c>
      <c r="N30" s="10">
        <f t="shared" si="8"/>
        <v>2.869672871932151</v>
      </c>
      <c r="O30" s="10">
        <f t="shared" si="8"/>
        <v>0.8809024544815395</v>
      </c>
    </row>
    <row r="31" spans="1:15" s="17" customFormat="1" ht="4.5" customHeight="1">
      <c r="A31" s="74"/>
      <c r="B31" s="88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24.75" customHeight="1">
      <c r="A32" s="81"/>
      <c r="B32" s="87"/>
      <c r="C32" s="12" t="s">
        <v>3</v>
      </c>
      <c r="D32" s="16">
        <f aca="true" t="shared" si="9" ref="D32:O32">D5+D8+D11+D14+D17+D20+D23+D26+D29</f>
        <v>400238.37646999996</v>
      </c>
      <c r="E32" s="16">
        <f t="shared" si="9"/>
        <v>336638.24087</v>
      </c>
      <c r="F32" s="16">
        <f t="shared" si="9"/>
        <v>369371.10637</v>
      </c>
      <c r="G32" s="16">
        <f t="shared" si="9"/>
        <v>975934.1737700001</v>
      </c>
      <c r="H32" s="16">
        <f t="shared" si="9"/>
        <v>1327432.04367</v>
      </c>
      <c r="I32" s="16">
        <f t="shared" si="9"/>
        <v>1411398.29917</v>
      </c>
      <c r="J32" s="16">
        <f t="shared" si="9"/>
        <v>1595622.82717</v>
      </c>
      <c r="K32" s="16">
        <f t="shared" si="9"/>
        <v>1429379.4392700002</v>
      </c>
      <c r="L32" s="16">
        <f t="shared" si="9"/>
        <v>1265505.56337</v>
      </c>
      <c r="M32" s="16">
        <f t="shared" si="9"/>
        <v>785654.08637</v>
      </c>
      <c r="N32" s="16">
        <f t="shared" si="9"/>
        <v>295083.86447000003</v>
      </c>
      <c r="O32" s="16">
        <f t="shared" si="9"/>
        <v>90581.78827</v>
      </c>
    </row>
    <row r="33" spans="1:15" ht="24.75" customHeight="1">
      <c r="A33" s="72" t="s">
        <v>5</v>
      </c>
      <c r="B33" s="86"/>
      <c r="C33" s="7" t="s">
        <v>2</v>
      </c>
      <c r="D33" s="50">
        <f aca="true" t="shared" si="10" ref="D33:O33">(D34/$B$30)*100</f>
        <v>3.8922941900772585</v>
      </c>
      <c r="E33" s="50">
        <f t="shared" si="10"/>
        <v>7.166080878531765</v>
      </c>
      <c r="F33" s="50">
        <f t="shared" si="10"/>
        <v>10.758192719446459</v>
      </c>
      <c r="G33" s="50">
        <f t="shared" si="10"/>
        <v>20.249093986750463</v>
      </c>
      <c r="H33" s="50">
        <f t="shared" si="10"/>
        <v>33.15829094299586</v>
      </c>
      <c r="I33" s="50">
        <f t="shared" si="10"/>
        <v>46.88405469457876</v>
      </c>
      <c r="J33" s="50">
        <f t="shared" si="10"/>
        <v>62.40139092436422</v>
      </c>
      <c r="K33" s="50">
        <f t="shared" si="10"/>
        <v>76.30202018424612</v>
      </c>
      <c r="L33" s="50">
        <f t="shared" si="10"/>
        <v>88.60898583621355</v>
      </c>
      <c r="M33" s="50">
        <f t="shared" si="10"/>
        <v>96.24942467358632</v>
      </c>
      <c r="N33" s="50">
        <f t="shared" si="10"/>
        <v>99.11909754551846</v>
      </c>
      <c r="O33" s="50">
        <f t="shared" si="10"/>
        <v>100</v>
      </c>
    </row>
    <row r="34" spans="1:15" ht="24.75" customHeight="1">
      <c r="A34" s="81"/>
      <c r="B34" s="87"/>
      <c r="C34" s="12" t="s">
        <v>3</v>
      </c>
      <c r="D34" s="16">
        <f>D32</f>
        <v>400238.37646999996</v>
      </c>
      <c r="E34" s="16">
        <f>E32+D34</f>
        <v>736876.6173399999</v>
      </c>
      <c r="F34" s="16">
        <f aca="true" t="shared" si="11" ref="F34:O34">F32+E34</f>
        <v>1106247.7237099998</v>
      </c>
      <c r="G34" s="16">
        <f t="shared" si="11"/>
        <v>2082181.8974799998</v>
      </c>
      <c r="H34" s="16">
        <f t="shared" si="11"/>
        <v>3409613.94115</v>
      </c>
      <c r="I34" s="16">
        <f t="shared" si="11"/>
        <v>4821012.24032</v>
      </c>
      <c r="J34" s="16">
        <f t="shared" si="11"/>
        <v>6416635.06749</v>
      </c>
      <c r="K34" s="16">
        <f t="shared" si="11"/>
        <v>7846014.50676</v>
      </c>
      <c r="L34" s="16">
        <f t="shared" si="11"/>
        <v>9111520.07013</v>
      </c>
      <c r="M34" s="16">
        <f t="shared" si="11"/>
        <v>9897174.1565</v>
      </c>
      <c r="N34" s="16">
        <f t="shared" si="11"/>
        <v>10192258.02097</v>
      </c>
      <c r="O34" s="16">
        <f t="shared" si="11"/>
        <v>10282839.80924</v>
      </c>
    </row>
    <row r="35" spans="1:15" s="32" customFormat="1" ht="30" customHeight="1">
      <c r="A35" s="45" t="s">
        <v>13</v>
      </c>
      <c r="B35" s="31"/>
      <c r="C35" s="31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</row>
    <row r="36" spans="1:15" s="32" customFormat="1" ht="10.5" customHeight="1">
      <c r="A36" s="33"/>
      <c r="B36" s="34"/>
      <c r="C36" s="39"/>
      <c r="D36" s="40"/>
      <c r="E36" s="52" t="s">
        <v>14</v>
      </c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s="32" customFormat="1" ht="10.5" customHeight="1">
      <c r="A37" s="49" t="s">
        <v>15</v>
      </c>
      <c r="B37" s="35"/>
      <c r="C37" s="41"/>
      <c r="D37" s="42"/>
      <c r="E37" s="55"/>
      <c r="F37" s="56"/>
      <c r="G37" s="56"/>
      <c r="H37" s="56"/>
      <c r="I37" s="56"/>
      <c r="J37" s="56"/>
      <c r="K37" s="56"/>
      <c r="L37" s="56"/>
      <c r="M37" s="56"/>
      <c r="N37" s="56"/>
      <c r="O37" s="57"/>
    </row>
    <row r="38" spans="1:15" s="32" customFormat="1" ht="10.5" customHeight="1">
      <c r="A38" s="49" t="s">
        <v>16</v>
      </c>
      <c r="B38" s="35"/>
      <c r="C38" s="41"/>
      <c r="D38" s="42"/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60"/>
    </row>
    <row r="39" spans="1:15" s="32" customFormat="1" ht="10.5" customHeight="1">
      <c r="A39" s="49" t="s">
        <v>17</v>
      </c>
      <c r="B39" s="35"/>
      <c r="C39" s="41"/>
      <c r="D39" s="42"/>
      <c r="E39" s="52" t="s">
        <v>23</v>
      </c>
      <c r="F39" s="53"/>
      <c r="G39" s="53"/>
      <c r="H39" s="53"/>
      <c r="I39" s="53"/>
      <c r="J39" s="53"/>
      <c r="K39" s="53"/>
      <c r="L39" s="54"/>
      <c r="M39" s="61" t="s">
        <v>19</v>
      </c>
      <c r="N39" s="62"/>
      <c r="O39" s="63"/>
    </row>
    <row r="40" spans="1:15" s="32" customFormat="1" ht="10.5" customHeight="1">
      <c r="A40" s="49" t="s">
        <v>18</v>
      </c>
      <c r="B40" s="36"/>
      <c r="C40" s="41"/>
      <c r="D40" s="42"/>
      <c r="E40" s="55"/>
      <c r="F40" s="56"/>
      <c r="G40" s="56"/>
      <c r="H40" s="56"/>
      <c r="I40" s="56"/>
      <c r="J40" s="56"/>
      <c r="K40" s="56"/>
      <c r="L40" s="57"/>
      <c r="M40" s="64"/>
      <c r="N40" s="65"/>
      <c r="O40" s="66"/>
    </row>
    <row r="41" spans="1:15" s="32" customFormat="1" ht="10.5" customHeight="1">
      <c r="A41" s="37"/>
      <c r="B41" s="38"/>
      <c r="C41" s="43"/>
      <c r="D41" s="44"/>
      <c r="E41" s="58"/>
      <c r="F41" s="59"/>
      <c r="G41" s="59"/>
      <c r="H41" s="59"/>
      <c r="I41" s="59"/>
      <c r="J41" s="59"/>
      <c r="K41" s="59"/>
      <c r="L41" s="60"/>
      <c r="M41" s="67"/>
      <c r="N41" s="68"/>
      <c r="O41" s="6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5.25" customHeight="1"/>
    <row r="55" ht="12.75" customHeight="1"/>
    <row r="56" ht="12.75" customHeight="1"/>
    <row r="57" ht="12.75" customHeight="1"/>
    <row r="58" ht="12.75" customHeight="1"/>
    <row r="59" ht="14.2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28">
    <mergeCell ref="A3:A5"/>
    <mergeCell ref="B3:B5"/>
    <mergeCell ref="A33:A34"/>
    <mergeCell ref="B33:B34"/>
    <mergeCell ref="B12:B14"/>
    <mergeCell ref="B24:B26"/>
    <mergeCell ref="B18:B20"/>
    <mergeCell ref="B30:B32"/>
    <mergeCell ref="A27:A29"/>
    <mergeCell ref="B27:B29"/>
    <mergeCell ref="B9:B11"/>
    <mergeCell ref="A12:A14"/>
    <mergeCell ref="B15:B17"/>
    <mergeCell ref="A18:A20"/>
    <mergeCell ref="A30:A32"/>
    <mergeCell ref="A9:A11"/>
    <mergeCell ref="A24:A26"/>
    <mergeCell ref="A15:A17"/>
    <mergeCell ref="E36:O38"/>
    <mergeCell ref="E39:L41"/>
    <mergeCell ref="M39:O41"/>
    <mergeCell ref="A1:A2"/>
    <mergeCell ref="B1:B2"/>
    <mergeCell ref="A6:A8"/>
    <mergeCell ref="B6:B8"/>
    <mergeCell ref="D1:O1"/>
    <mergeCell ref="A21:A23"/>
    <mergeCell ref="B21:B2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Silva</dc:creator>
  <cp:keywords/>
  <dc:description/>
  <cp:lastModifiedBy>Renata Silva</cp:lastModifiedBy>
  <cp:lastPrinted>2015-07-30T19:51:33Z</cp:lastPrinted>
  <dcterms:created xsi:type="dcterms:W3CDTF">2005-06-01T17:52:27Z</dcterms:created>
  <dcterms:modified xsi:type="dcterms:W3CDTF">2015-09-11T14:28:25Z</dcterms:modified>
  <cp:category/>
  <cp:version/>
  <cp:contentType/>
  <cp:contentStatus/>
</cp:coreProperties>
</file>