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png" ContentType="image/png"/>
  <Override PartName="/xl/media/image2.png" ContentType="image/pn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ERAL" sheetId="1" state="visible" r:id="rId2"/>
  </sheets>
  <definedNames>
    <definedName function="false" hidden="false" localSheetId="0" name="_xlnm.Print_Area" vbProcedure="false">GERAL!$A$1:$H$150</definedName>
    <definedName function="false" hidden="true" localSheetId="0" name="_xlnm._FilterDatabase" vbProcedure="false">GERAL!$A$7:$H$150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<sst xmlns="http://schemas.openxmlformats.org/spreadsheetml/2006/main" count="471" uniqueCount="264">
  <si>
    <t xml:space="preserve">ESTADO DO ESPÍRITO SANTO</t>
  </si>
  <si>
    <t xml:space="preserve">DATA-BASE:</t>
  </si>
  <si>
    <t xml:space="preserve">DER-ES – SEM DESONERAÇÃO</t>
  </si>
  <si>
    <t xml:space="preserve">PREFEITURA MUNICIPAL DE PRESIDENTE KENNEDY</t>
  </si>
  <si>
    <t xml:space="preserve">IOPES </t>
  </si>
  <si>
    <t xml:space="preserve">SECRETARIA MUNICIPAL DE OBRAS </t>
  </si>
  <si>
    <t xml:space="preserve">Cesan</t>
  </si>
  <si>
    <t xml:space="preserve">EMOP</t>
  </si>
  <si>
    <t xml:space="preserve">OBRA:</t>
  </si>
  <si>
    <t xml:space="preserve">IMPLANTAÇÃO DE LOTEAMENTO DE INTERESSE SOCIAL DA SEDE DO MUNICÍPIO DE PRESIDENTE KENNEDY</t>
  </si>
  <si>
    <t xml:space="preserve">Área:</t>
  </si>
  <si>
    <t xml:space="preserve">m²</t>
  </si>
  <si>
    <t xml:space="preserve">LOCAL:</t>
  </si>
  <si>
    <t xml:space="preserve">PRESIDENTE KENNEDY</t>
  </si>
  <si>
    <t xml:space="preserve">BDI:</t>
  </si>
  <si>
    <t xml:space="preserve">DER-ES:23,32%</t>
  </si>
  <si>
    <t xml:space="preserve">IOPES-30,90%</t>
  </si>
  <si>
    <t xml:space="preserve">ITEM</t>
  </si>
  <si>
    <t xml:space="preserve">TABELA</t>
  </si>
  <si>
    <t xml:space="preserve">CÓD.</t>
  </si>
  <si>
    <t xml:space="preserve">DESCRIÇÃO DO SERVIÇO</t>
  </si>
  <si>
    <t xml:space="preserve">UNID</t>
  </si>
  <si>
    <t xml:space="preserve">QUANT.</t>
  </si>
  <si>
    <t xml:space="preserve">UNITÁRIO</t>
  </si>
  <si>
    <t xml:space="preserve">TOTAL</t>
  </si>
  <si>
    <t xml:space="preserve">ADMINISTRAÇÃO</t>
  </si>
  <si>
    <t xml:space="preserve">1.1</t>
  </si>
  <si>
    <t xml:space="preserve">OBRAS</t>
  </si>
  <si>
    <t xml:space="preserve">COMP01</t>
  </si>
  <si>
    <t xml:space="preserve">Administração Local</t>
  </si>
  <si>
    <t xml:space="preserve">vb</t>
  </si>
  <si>
    <t xml:space="preserve">TOTAL PARCIAL 01</t>
  </si>
  <si>
    <t xml:space="preserve">INSTALAÇÃO DE CANTEIRO, MOBILIZAÇÃO, DESMOBILIZAÇÃO E SINALIZAÇÃO</t>
  </si>
  <si>
    <t xml:space="preserve">2.1</t>
  </si>
  <si>
    <t xml:space="preserve">DER-ES</t>
  </si>
  <si>
    <t xml:space="preserve">Placa de obra nas dimensões de 3,0 x 6,0 m, padrão DER-ES</t>
  </si>
  <si>
    <t xml:space="preserve">M2</t>
  </si>
  <si>
    <t xml:space="preserve">2.2</t>
  </si>
  <si>
    <t xml:space="preserve">Tapume Telha Metálica Ondulada 0,50mm Branca h=2,20m, incl. montagem estr. mad. 8"x8", incl. faixas pint. esmalte sintético c/ h=40cm (Reaproveitamento 2x)</t>
  </si>
  <si>
    <t xml:space="preserve">M</t>
  </si>
  <si>
    <t xml:space="preserve">2.3</t>
  </si>
  <si>
    <t xml:space="preserve">Rede de luz, incl. padrão entr. energia trifás. cabo ligação até barracões, quadro distrib., disj. e chave de força, cons. 20m entre padrão entr.e QDG</t>
  </si>
  <si>
    <t xml:space="preserve">2.4</t>
  </si>
  <si>
    <t xml:space="preserve">Rede de esgoto, contendo fossa e filtro, incl. tubos e conexões de ligação entre caixas, considerando distância de 25m</t>
  </si>
  <si>
    <t xml:space="preserve">2.5</t>
  </si>
  <si>
    <t xml:space="preserve">Rede de água c/ padrão de entrada d'água diâm. 3/4" conf. CESAN, incl. tubos e conexões p/ aliment., distrib., extravas. e limp., cons. o padrão a 25m</t>
  </si>
  <si>
    <t xml:space="preserve">2.6</t>
  </si>
  <si>
    <t xml:space="preserve">Reservatório de fibra de vidro de 1000 L, incl. suporte em madeira de 7x12cm, elevado de 4m</t>
  </si>
  <si>
    <t xml:space="preserve">Ud</t>
  </si>
  <si>
    <t xml:space="preserve">2.7</t>
  </si>
  <si>
    <t xml:space="preserve">IOPES</t>
  </si>
  <si>
    <t xml:space="preserve">Aluguel mensal container para escritório, dim. 6.00x2.40m, c/ banheiro (vaso+lavat+chuveiro e básc), incl. porta, 2 janelas, abert p/ ar cond., 2 pt iluminação, 2 tom. elét. e 1 tom.telef. Isolam.térmico(teto e paredes), piso em comp. Naval, cert. NR18, incl. laudo descontaminação.</t>
  </si>
  <si>
    <t xml:space="preserve">ms</t>
  </si>
  <si>
    <t xml:space="preserve">2.8</t>
  </si>
  <si>
    <t xml:space="preserve">Aluguel mensal container para vestiário, incl. porta, venezianas de circulação, 1 pt iluminação, Isolamento térmico (teto), piso em comp. Naval pintado, cert. NR18, incl. laudo descontaminação.</t>
  </si>
  <si>
    <t xml:space="preserve">2.9</t>
  </si>
  <si>
    <t xml:space="preserve">Aluguel de container tipo refeitório (3 unidades acopladas), c/ 3 aparelhos de ar condiocionado
, 6 luminárias e 6 janelas de vidro</t>
  </si>
  <si>
    <t xml:space="preserve">Mes</t>
  </si>
  <si>
    <t xml:space="preserve">2.10</t>
  </si>
  <si>
    <t xml:space="preserve">Refeitório c/ paredes chapa de comp. 12mm e pont. 8x8cm, piso ciment. e cob. telhas fibroc. 6mm, incl. ponto de luz e cx. de insp. (1,21m²/func/turno)</t>
  </si>
  <si>
    <t xml:space="preserve">Aluguel de container tipo sanitário com 3 vasos sanitários, lavatório, mictório, 5 chuveiros, 2 venezianas e piso especial</t>
  </si>
  <si>
    <t xml:space="preserve">2.11</t>
  </si>
  <si>
    <t xml:space="preserve">Aluguel de container para almoxarifado</t>
  </si>
  <si>
    <t xml:space="preserve">2.12</t>
  </si>
  <si>
    <t xml:space="preserve">Mobilização e desmobilização de caminhão basculante (máximo)</t>
  </si>
  <si>
    <t xml:space="preserve">h</t>
  </si>
  <si>
    <t xml:space="preserve">2.13</t>
  </si>
  <si>
    <t xml:space="preserve">Mobilização e desmobilização de caminhão tanque (6.000 L) (máximo)</t>
  </si>
  <si>
    <t xml:space="preserve">2.14</t>
  </si>
  <si>
    <t xml:space="preserve">Mobilização e desmobilização de equipamentos com carreta prancha (máximo)</t>
  </si>
  <si>
    <t xml:space="preserve">2.15</t>
  </si>
  <si>
    <t xml:space="preserve">Mobilização e desmobilização de container até 50 km</t>
  </si>
  <si>
    <t xml:space="preserve">2.16</t>
  </si>
  <si>
    <t xml:space="preserve">Extintor de incêndio portátil de pó químico ABC com capacidade 2A-20B:C (4 kg), inclusive suporte para fixação, EXCLUSIVE placa sinalizadora em PVC fotoluminescente</t>
  </si>
  <si>
    <t xml:space="preserve">und</t>
  </si>
  <si>
    <t xml:space="preserve">2.17</t>
  </si>
  <si>
    <t xml:space="preserve">42047</t>
  </si>
  <si>
    <t xml:space="preserve">Elementos de madeira para sinalização - cavaletes</t>
  </si>
  <si>
    <t xml:space="preserve">2.18</t>
  </si>
  <si>
    <t xml:space="preserve">Cones para sinalização, fornecimento e colocação</t>
  </si>
  <si>
    <t xml:space="preserve">2.19</t>
  </si>
  <si>
    <t xml:space="preserve">Sinalização noturna ( fio com lâmpada e balde ), fornecimento e instalação</t>
  </si>
  <si>
    <t xml:space="preserve">2.20</t>
  </si>
  <si>
    <t xml:space="preserve">Tela de proteção de segurança de PVC cor laranja com suporte para sinalização de obras em Vias Urbanas</t>
  </si>
  <si>
    <t xml:space="preserve">2.21</t>
  </si>
  <si>
    <t xml:space="preserve">Formas planas de madeira com 04 (quatro) reaproveitamentos, inclusive fornecimento e transporte das madeiras</t>
  </si>
  <si>
    <t xml:space="preserve">2.22</t>
  </si>
  <si>
    <t xml:space="preserve">Aço CA-50, fornecimento, dobragem e colocação nas formas (preço médio das bitolas)</t>
  </si>
  <si>
    <t xml:space="preserve">kg</t>
  </si>
  <si>
    <t xml:space="preserve">2.23</t>
  </si>
  <si>
    <t xml:space="preserve">Concreto estrutural fck = 20,0 MPa, tudo incluído</t>
  </si>
  <si>
    <t xml:space="preserve">M3</t>
  </si>
  <si>
    <t xml:space="preserve">TOTAL PARCIAL 02</t>
  </si>
  <si>
    <t xml:space="preserve">TERRAPLENAGEM</t>
  </si>
  <si>
    <t xml:space="preserve">3.1</t>
  </si>
  <si>
    <t xml:space="preserve">Limpeza, desmatamento e destocamento de árvores com diâmetro até 15 cm, com trator de esteira</t>
  </si>
  <si>
    <t xml:space="preserve">3.2</t>
  </si>
  <si>
    <t xml:space="preserve">Escavação e carga de material de 1ª categoria com escavadeira</t>
  </si>
  <si>
    <t xml:space="preserve">3.3</t>
  </si>
  <si>
    <t xml:space="preserve">Compactação de aterros 100% PN</t>
  </si>
  <si>
    <t xml:space="preserve">3.4</t>
  </si>
  <si>
    <t xml:space="preserve">LOCAL COM DMT ATÉ 3,0 KM (Caminhão basculante)   0,856XP + 0,946XR + 1,503</t>
  </si>
  <si>
    <t xml:space="preserve">T</t>
  </si>
  <si>
    <t xml:space="preserve">(XP = 0,00 Km XR = 2,5 km)</t>
  </si>
  <si>
    <t xml:space="preserve">3.5</t>
  </si>
  <si>
    <t xml:space="preserve">LOCAL COM DMT DE 3,1 A 5,0 KM (Caminhão basculante)   0,768XP + 0,864XR + 1,440</t>
  </si>
  <si>
    <t xml:space="preserve">(XP =3,50 Km XR = 0,500 km)</t>
  </si>
  <si>
    <t xml:space="preserve">TOTAL PARCIAL 03</t>
  </si>
  <si>
    <t xml:space="preserve">DRENAGEM E OBRAS DE ARTE CORRENTES</t>
  </si>
  <si>
    <t xml:space="preserve">4.1</t>
  </si>
  <si>
    <t xml:space="preserve">Corpo BSTC (greide) diâmetro 0,40 m CA-2 MF inclusive escavação, reaterro e transporte do tubo em Vias Urbanas</t>
  </si>
  <si>
    <t xml:space="preserve">4.2</t>
  </si>
  <si>
    <t xml:space="preserve">Corpo BSTC (greide) diâmetro 0,60 m CA-2 PB inclusive escavação, reaterro e transporte do tubo em Vias Urbanas</t>
  </si>
  <si>
    <t xml:space="preserve">4.3</t>
  </si>
  <si>
    <t xml:space="preserve">Corpo BSTC (greide) diâmetro 0,80 m CA-2 PB inclusive escavação, reaterro e transporte do tubo em Vias Urbanas</t>
  </si>
  <si>
    <t xml:space="preserve">4.4</t>
  </si>
  <si>
    <t xml:space="preserve">Berço de concreto ciclópico para BSTC diâmetro 0,40 m</t>
  </si>
  <si>
    <t xml:space="preserve">4.5</t>
  </si>
  <si>
    <t xml:space="preserve">Berço de concreto ciclópico para BSTC diâmetro 0,60 m</t>
  </si>
  <si>
    <t xml:space="preserve">4.6</t>
  </si>
  <si>
    <t xml:space="preserve">Berço de concreto ciclópico para BSTC diâmetro 0,80 m</t>
  </si>
  <si>
    <t xml:space="preserve">4.7</t>
  </si>
  <si>
    <t xml:space="preserve">Caixa ralo em blocos pré-moldados e grelha articulada em FFA em Vias Urbanas</t>
  </si>
  <si>
    <t xml:space="preserve">4.8</t>
  </si>
  <si>
    <t xml:space="preserve">Poço de visita (tubo D=0,40 m) H=1,50 m com tampão F.F.A.P., inclusive escavação e transporte do tampão, em Vias Urbanas</t>
  </si>
  <si>
    <t xml:space="preserve">4.9</t>
  </si>
  <si>
    <t xml:space="preserve">Poço de visita (tubo D=0,60 m) H=1,70 m com tampão F.F.A.P., inclusive escavação e transporte do tampão, em Vias Urbanas</t>
  </si>
  <si>
    <t xml:space="preserve">4.10</t>
  </si>
  <si>
    <t xml:space="preserve">Poço de visita (tubo D=0,80 m) H=1,90 m com tampão F.F.A.P., inclusive escavação e transporte do tampão, em Vias Urbanas</t>
  </si>
  <si>
    <t xml:space="preserve">4.11</t>
  </si>
  <si>
    <t xml:space="preserve">Poço de visita (tubo D=1,00 m) H=2,10 m com tampão F.F.A.P., inclusive escavação e transporte do tampão, em Vias Urbanas</t>
  </si>
  <si>
    <t xml:space="preserve">4.12</t>
  </si>
  <si>
    <t xml:space="preserve">Pescoço de poço de visita H=0,30m, diâm. = 0,60 m, fornecimento, assentamento e transporte em Vias Urbanas</t>
  </si>
  <si>
    <t xml:space="preserve">4.13</t>
  </si>
  <si>
    <t xml:space="preserve">Descida d'água concreto armado (degraus) c/ caiação (DSA-03A) degrau</t>
  </si>
  <si>
    <t xml:space="preserve">4.15</t>
  </si>
  <si>
    <t xml:space="preserve">Carga de material de 1ª categoria em Vias Urbanas</t>
  </si>
  <si>
    <t xml:space="preserve">4.16</t>
  </si>
  <si>
    <t xml:space="preserve">(XP = 4,50 Km XR = 0,50 km)</t>
  </si>
  <si>
    <t xml:space="preserve">4.17</t>
  </si>
  <si>
    <t xml:space="preserve">Espalhamento / regularização / compactação de material em bota-fora</t>
  </si>
  <si>
    <t xml:space="preserve">4.18</t>
  </si>
  <si>
    <t xml:space="preserve">Dissipador de energia aplicado a saída de bueiro/descida d'água de aterro (DEB-06)</t>
  </si>
  <si>
    <t xml:space="preserve">4.19</t>
  </si>
  <si>
    <t xml:space="preserve">Boca de bueiro tubular em concreto ciclópico inclusive escavação, tudo incluído</t>
  </si>
  <si>
    <t xml:space="preserve">TOTAL PARCIAL 04</t>
  </si>
  <si>
    <t xml:space="preserve">REDE DE DISTRIBUIÇÃO DE ÁGUA POTÁVEL</t>
  </si>
  <si>
    <t xml:space="preserve">MOVIMENTO DE TERRA</t>
  </si>
  <si>
    <t xml:space="preserve">5.1</t>
  </si>
  <si>
    <t xml:space="preserve">Escavação mecânica em material de 1ª cat. H= 0,00 a 1,50 m, em Vias Urbanas</t>
  </si>
  <si>
    <t xml:space="preserve">5.2</t>
  </si>
  <si>
    <t xml:space="preserve">CESAN</t>
  </si>
  <si>
    <t xml:space="preserve">REATERRO COM ADENSAMENTO HIDRAULICO</t>
  </si>
  <si>
    <t xml:space="preserve">5.3</t>
  </si>
  <si>
    <t xml:space="preserve">5.4</t>
  </si>
  <si>
    <t xml:space="preserve">CAIXAS DE INSPEÇÃO E REGISTROS</t>
  </si>
  <si>
    <t xml:space="preserve">5.5</t>
  </si>
  <si>
    <t xml:space="preserve">CAIXA DE PASSAGEM 60X60X100</t>
  </si>
  <si>
    <t xml:space="preserve">UN</t>
  </si>
  <si>
    <t xml:space="preserve">5.6</t>
  </si>
  <si>
    <t xml:space="preserve">TAMPAO FERRO FUNDIDO DN 600MM</t>
  </si>
  <si>
    <t xml:space="preserve">5.7</t>
  </si>
  <si>
    <t xml:space="preserve">Registro de gaveta de ferro fundido com bolsa e anel integrado (2")</t>
  </si>
  <si>
    <t xml:space="preserve">un</t>
  </si>
  <si>
    <t xml:space="preserve">5.8</t>
  </si>
  <si>
    <t xml:space="preserve">Registro de gaveta de ferro fundido com bolsa e anel integrado (4")</t>
  </si>
  <si>
    <t xml:space="preserve">FORNECIMENTO / ASSENTAMENTO DA REDE TRONCO</t>
  </si>
  <si>
    <t xml:space="preserve">5.9</t>
  </si>
  <si>
    <t xml:space="preserve">REDE AGUA PVC PBA 15 DN 50 S/PAV</t>
  </si>
  <si>
    <t xml:space="preserve">5.10</t>
  </si>
  <si>
    <t xml:space="preserve">REDE AGUA PVC PBA 15 DN 100 S/PAV</t>
  </si>
  <si>
    <t xml:space="preserve">LIGAÇÕES DOMICILIARES</t>
  </si>
  <si>
    <t xml:space="preserve">5.11</t>
  </si>
  <si>
    <t xml:space="preserve">Escavação manual em mat. 1ª cat. H= 0,00 a 1,50 m em Vias Urbanas</t>
  </si>
  <si>
    <t xml:space="preserve">5.12</t>
  </si>
  <si>
    <t xml:space="preserve">5.13</t>
  </si>
  <si>
    <t xml:space="preserve">5.14</t>
  </si>
  <si>
    <t xml:space="preserve">5.15</t>
  </si>
  <si>
    <t xml:space="preserve">LIG PRED AGUA DN 20, C/ COLAR, S/PAV</t>
  </si>
  <si>
    <t xml:space="preserve">5.16</t>
  </si>
  <si>
    <t xml:space="preserve">PADRAO 1A-CAIXA TERMOPLASTICA HIDROM ¾"</t>
  </si>
  <si>
    <t xml:space="preserve">TUBULAÇÃO EM FERRO FUNDIDO PARA ABASTECIMENTO DO RESERVATÓRIO</t>
  </si>
  <si>
    <t xml:space="preserve">5.17</t>
  </si>
  <si>
    <t xml:space="preserve">5.18</t>
  </si>
  <si>
    <t xml:space="preserve">06.201.0051-A</t>
  </si>
  <si>
    <t xml:space="preserve">Tubo de ferro fundido dúctil com 2 flanges soldados , classe de pressão PN-10, espessura classe K-9, para água, conforme NBR 7560 e NBR 7675, revestido internamente com argamassa de cimento e externamente com zinco metálico e pintura betuminosa, exclusive acessórios para junta, com diâmetro de 80mm, comprimento até 1,0m. FORNECIMENTO</t>
  </si>
  <si>
    <t xml:space="preserve">m</t>
  </si>
  <si>
    <t xml:space="preserve">5.19</t>
  </si>
  <si>
    <t xml:space="preserve">06.001.0501-A</t>
  </si>
  <si>
    <t xml:space="preserve">ASSENTAMENTO de tubulação de ferro fundido, com junta elástica, para sistemas de escoamento forçado de água ou esgoto, compreendendo carga e descarga, acerto de fundo de vala, colocação na vala, montagem e reaterro até a geratriz superior do tubo considerando material da própria escavação e teste hidrostático, exclusive fornecimento do tubo e junta elástica com o diâmetro de 75 ou 80mm</t>
  </si>
  <si>
    <t xml:space="preserve">5.20</t>
  </si>
  <si>
    <t xml:space="preserve">5.21</t>
  </si>
  <si>
    <t xml:space="preserve">5.22</t>
  </si>
  <si>
    <t xml:space="preserve">TOTAL PARCIAL 05</t>
  </si>
  <si>
    <t xml:space="preserve">REDE DE ESGOTAMENTO SANITARIO</t>
  </si>
  <si>
    <t xml:space="preserve">6.1</t>
  </si>
  <si>
    <t xml:space="preserve">6.2</t>
  </si>
  <si>
    <t xml:space="preserve">Escavação mecânica em material de 1ª cat. H= 1,50 a 3,00 m, em Vias Urbanas</t>
  </si>
  <si>
    <t xml:space="preserve">6.3</t>
  </si>
  <si>
    <t xml:space="preserve">6.4</t>
  </si>
  <si>
    <t xml:space="preserve">06.272.0003-A</t>
  </si>
  <si>
    <t xml:space="preserve">Tubo PVC (NBR-7362), para esgoto sanitário, com diâmetro nominal de 150mm, inclusive anel de borracha. FORNECIMENTO</t>
  </si>
  <si>
    <t xml:space="preserve">6.5</t>
  </si>
  <si>
    <t xml:space="preserve">06.001.0243-A</t>
  </si>
  <si>
    <t xml:space="preserve">Assentamento de tubulação de PVC, com junta elástica, para coletor de esgotos, com diâmetro nominal de 150mm, aterro e soca até a altura da geratriz superior do tubo, considerando o material da própria escavação, exclusive tubo e junta</t>
  </si>
  <si>
    <t xml:space="preserve">6.6</t>
  </si>
  <si>
    <t xml:space="preserve">PV-ANEL CONCR DN 600 PROF ATE 1,25M</t>
  </si>
  <si>
    <t xml:space="preserve">6.7</t>
  </si>
  <si>
    <t xml:space="preserve">PV-ANEL CONCR DN 1200 PROF DE3,26A3,75M</t>
  </si>
  <si>
    <t xml:space="preserve">6.8</t>
  </si>
  <si>
    <t xml:space="preserve">PV-ANEL CONCR DN 1200 PROF DE3,76A4,25M</t>
  </si>
  <si>
    <t xml:space="preserve">6.9</t>
  </si>
  <si>
    <t xml:space="preserve">6.10</t>
  </si>
  <si>
    <t xml:space="preserve">6.11</t>
  </si>
  <si>
    <t xml:space="preserve">LIG PRED ESG LONGA C/MAT S/PAV H0,6A1,0M</t>
  </si>
  <si>
    <t xml:space="preserve">6.12</t>
  </si>
  <si>
    <t xml:space="preserve">LIG PRED ESG CURTA C/MAT S/PAV H0,6A1,0M</t>
  </si>
  <si>
    <t xml:space="preserve">6.13</t>
  </si>
  <si>
    <t xml:space="preserve">CAIXA LIGACAO PREDIAL EM ANEL CONCRETO</t>
  </si>
  <si>
    <t xml:space="preserve">6.14</t>
  </si>
  <si>
    <t xml:space="preserve">TAMPA CAIXA DE LIGACAO PREDIAL ESGOTO</t>
  </si>
  <si>
    <t xml:space="preserve">6.15</t>
  </si>
  <si>
    <t xml:space="preserve">6.16</t>
  </si>
  <si>
    <t xml:space="preserve">6.17</t>
  </si>
  <si>
    <t xml:space="preserve">6.18</t>
  </si>
  <si>
    <t xml:space="preserve">TOTAL PARCIAL 06</t>
  </si>
  <si>
    <t xml:space="preserve">PAVIMENTAÇÃO</t>
  </si>
  <si>
    <t xml:space="preserve">7.1</t>
  </si>
  <si>
    <t xml:space="preserve">Regularização e compactação do sub-leito (100% P.I.) H = 0,20 m</t>
  </si>
  <si>
    <t xml:space="preserve">7.2</t>
  </si>
  <si>
    <t xml:space="preserve">Imprimação exclusive fornecimento e transporte comercial do material betuminoso em Vias Urbanas</t>
  </si>
  <si>
    <t xml:space="preserve">7.3</t>
  </si>
  <si>
    <t xml:space="preserve">CM-30, fornecimento</t>
  </si>
  <si>
    <t xml:space="preserve">t</t>
  </si>
  <si>
    <t xml:space="preserve">7.4</t>
  </si>
  <si>
    <t xml:space="preserve">Transporte de Material Asfáltico (DNIT), inclusive BDI diferenciado   0,413XP + 0,488XR + 44,119</t>
  </si>
  <si>
    <t xml:space="preserve">(XP = 390,00 Km XR = 0,50 km)</t>
  </si>
  <si>
    <t xml:space="preserve">7.5</t>
  </si>
  <si>
    <t xml:space="preserve">Bonificação de 15,28% sobre Materiais Betuminosos</t>
  </si>
  <si>
    <t xml:space="preserve">%</t>
  </si>
  <si>
    <t xml:space="preserve">7.6</t>
  </si>
  <si>
    <t xml:space="preserve">Base de brita graduada, inclusive fornecimento, exclusive transporte da brita em Vias Urbanas</t>
  </si>
  <si>
    <t xml:space="preserve">7.7</t>
  </si>
  <si>
    <t xml:space="preserve">Pavimentação com blocos de concreto (35 MPa), esp.=08cm, sobre colchão de areia 5cm, inclusive fornecim. e transporte blocos e areia, em Vias Urbanas</t>
  </si>
  <si>
    <t xml:space="preserve">7.8</t>
  </si>
  <si>
    <t xml:space="preserve">Meio fio de concreto pré-moldado (12 x 30 x 15) cm, inclusive caiação e transporte do meio fio em Vias Urbanas</t>
  </si>
  <si>
    <t xml:space="preserve">TOTAL PARCIAL 07</t>
  </si>
  <si>
    <t xml:space="preserve">OBRAS COMPLEMENTARES</t>
  </si>
  <si>
    <t xml:space="preserve">8.1</t>
  </si>
  <si>
    <t xml:space="preserve">Calçada de concreto fck=15 MP, camurçado c/ argam. cimento e areia 1:4, lastro de brita e 8 cm de concreto, incl. preparo da caixa e transp. da brita</t>
  </si>
  <si>
    <t xml:space="preserve">8.2</t>
  </si>
  <si>
    <t xml:space="preserve">Ladrilho hidráulico (argamassa cimento e areia 1:4), fornecimento e assentamento</t>
  </si>
  <si>
    <t xml:space="preserve">8.3</t>
  </si>
  <si>
    <t xml:space="preserve">Grama  em placas em taludes com estacas de madeira, fornecimento e plantio</t>
  </si>
  <si>
    <t xml:space="preserve">8.4</t>
  </si>
  <si>
    <t xml:space="preserve">Deslocamento de cerca de madeira com 4 fios de arame</t>
  </si>
  <si>
    <t xml:space="preserve">TOTAL PARCIAL 08</t>
  </si>
  <si>
    <t xml:space="preserve">SINALIZAÇÃO</t>
  </si>
  <si>
    <t xml:space="preserve">9.1</t>
  </si>
  <si>
    <t xml:space="preserve">Sinalização horizontal TMD=600, vida útil 2 a 3 anos, taxa=0,80 L/m²</t>
  </si>
  <si>
    <t xml:space="preserve">9.2</t>
  </si>
  <si>
    <t xml:space="preserve">Sinalização vertical com chapa revestida em película, inclusive suporte em madeira</t>
  </si>
  <si>
    <t xml:space="preserve">TOTAL PARCIAL 09</t>
  </si>
  <si>
    <t xml:space="preserve">TOTAL GERAL DO ORÇAMENTO</t>
  </si>
</sst>
</file>

<file path=xl/styles.xml><?xml version="1.0" encoding="utf-8"?>
<styleSheet xmlns="http://schemas.openxmlformats.org/spreadsheetml/2006/main">
  <numFmts count="19">
    <numFmt numFmtId="164" formatCode="General"/>
    <numFmt numFmtId="165" formatCode="# ?/?"/>
    <numFmt numFmtId="166" formatCode="#,##0.0000"/>
    <numFmt numFmtId="167" formatCode="0%"/>
    <numFmt numFmtId="168" formatCode="# ??/??"/>
    <numFmt numFmtId="169" formatCode="\ * #,##0.00\ ;\ * \(#,##0.00\);\ * \-#\ ;\ @\ "/>
    <numFmt numFmtId="170" formatCode="&quot;R$&quot;#,##0.00\ ;[RED]&quot;(R$&quot;#,##0.00\)"/>
    <numFmt numFmtId="171" formatCode="@"/>
    <numFmt numFmtId="172" formatCode="MMM/YY"/>
    <numFmt numFmtId="173" formatCode="0.00"/>
    <numFmt numFmtId="174" formatCode="\ * #,##0.00\ ;\-* #,##0.00\ ;\ * \-#\ ;\ @\ "/>
    <numFmt numFmtId="175" formatCode="\ * #,##0.000\ ;\ * \(#,##0.000\);\ * \-#\ ;\ @\ "/>
    <numFmt numFmtId="176" formatCode="#,##0.00"/>
    <numFmt numFmtId="177" formatCode="0.00%"/>
    <numFmt numFmtId="178" formatCode="\ * #,##0.0\ ;\ * \(#,##0.0\);\ * \-#\ ;\ @\ "/>
    <numFmt numFmtId="179" formatCode="#,##0"/>
    <numFmt numFmtId="180" formatCode="#,##0.00\ ;\(#,##0.00\);\-#\ ;\ @\ "/>
    <numFmt numFmtId="181" formatCode="000"/>
    <numFmt numFmtId="182" formatCode="#,##0.00000"/>
  </numFmts>
  <fonts count="25"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</font>
    <font>
      <sz val="11"/>
      <color rgb="FF000000"/>
      <name val="Arial"/>
      <family val="2"/>
    </font>
    <font>
      <sz val="10"/>
      <name val="Courier New"/>
      <family val="3"/>
    </font>
    <font>
      <sz val="11"/>
      <color rgb="FF000000"/>
      <name val="Calibri"/>
      <family val="2"/>
    </font>
    <font>
      <sz val="10"/>
      <color rgb="FF000000"/>
      <name val="Times New Roman"/>
      <family val="0"/>
    </font>
    <font>
      <sz val="10"/>
      <color rgb="FF000000"/>
      <name val="Times New Roman"/>
      <family val="1"/>
    </font>
    <font>
      <i val="true"/>
      <sz val="11"/>
      <color rgb="FF7F7F7F"/>
      <name val="Calibri"/>
      <family val="2"/>
    </font>
    <font>
      <sz val="9"/>
      <name val="Arial Narrow"/>
      <family val="2"/>
    </font>
    <font>
      <sz val="7"/>
      <name val="Arial Narrow"/>
      <family val="2"/>
    </font>
    <font>
      <b val="true"/>
      <sz val="12"/>
      <name val="Arial"/>
      <family val="2"/>
    </font>
    <font>
      <b val="true"/>
      <sz val="9"/>
      <name val="Arial"/>
      <family val="2"/>
    </font>
    <font>
      <sz val="11"/>
      <name val="Arial"/>
      <family val="2"/>
    </font>
    <font>
      <b val="true"/>
      <sz val="10"/>
      <name val="Arial"/>
      <family val="0"/>
    </font>
    <font>
      <b val="true"/>
      <sz val="10"/>
      <name val="Arial"/>
      <family val="2"/>
    </font>
    <font>
      <b val="true"/>
      <sz val="10"/>
      <name val="Arial Narrow"/>
      <family val="2"/>
    </font>
    <font>
      <sz val="12"/>
      <name val="Arial Narrow"/>
      <family val="2"/>
    </font>
    <font>
      <b val="true"/>
      <sz val="11"/>
      <name val="Arial Narrow"/>
      <family val="2"/>
    </font>
    <font>
      <b val="true"/>
      <sz val="9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 val="true"/>
      <sz val="12"/>
      <name val="Arial Narrow"/>
      <family val="2"/>
    </font>
  </fonts>
  <fills count="2">
    <fill>
      <patternFill patternType="none"/>
    </fill>
    <fill>
      <patternFill patternType="gray125"/>
    </fill>
  </fills>
  <borders count="7">
    <border diagonalUp="false" diagonalDown="false">
      <left/>
      <right/>
      <top/>
      <bottom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 style="hair"/>
      <right/>
      <top/>
      <bottom/>
      <diagonal/>
    </border>
    <border diagonalUp="false" diagonalDown="false">
      <left/>
      <right style="hair"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4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7" fontId="4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tru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true" applyAlignment="true" applyProtection="false">
      <alignment horizontal="general" vertical="bottom" textRotation="0" wrapText="false" indent="0" shrinkToFit="false"/>
    </xf>
    <xf numFmtId="167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true" applyAlignment="true" applyProtection="false">
      <alignment horizontal="general" vertical="bottom" textRotation="0" wrapText="false" indent="0" shrinkToFit="false"/>
    </xf>
    <xf numFmtId="169" fontId="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8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29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29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1" fillId="0" borderId="0" xfId="29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0" xfId="29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1" fillId="0" borderId="0" xfId="38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11" fillId="0" borderId="0" xfId="38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1" fillId="0" borderId="1" xfId="29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2" xfId="29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2" xfId="29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14" fillId="0" borderId="2" xfId="38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72" fontId="14" fillId="0" borderId="2" xfId="38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9" fontId="14" fillId="0" borderId="2" xfId="38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9" fontId="14" fillId="0" borderId="3" xfId="38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29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29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4" xfId="29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0" xfId="29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0" xfId="29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14" fillId="0" borderId="0" xfId="38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2" fontId="14" fillId="0" borderId="0" xfId="38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9" fontId="14" fillId="0" borderId="0" xfId="38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5" xfId="29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0" fillId="0" borderId="0" xfId="29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0" xfId="29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0" xfId="29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29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4" fontId="0" fillId="0" borderId="0" xfId="29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7" fillId="0" borderId="0" xfId="29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7" fillId="0" borderId="0" xfId="29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5" fontId="14" fillId="0" borderId="0" xfId="38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9" fontId="14" fillId="0" borderId="0" xfId="38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14" fillId="0" borderId="5" xfId="38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6" fontId="17" fillId="0" borderId="0" xfId="29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1" fontId="14" fillId="0" borderId="0" xfId="29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7" fontId="14" fillId="0" borderId="0" xfId="33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6" fontId="14" fillId="0" borderId="0" xfId="29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6" fontId="14" fillId="0" borderId="5" xfId="29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8" fillId="0" borderId="6" xfId="29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6" xfId="29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8" fontId="18" fillId="0" borderId="6" xfId="38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18" fillId="0" borderId="6" xfId="38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9" fillId="0" borderId="0" xfId="29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6" xfId="29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6" xfId="29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1" fillId="0" borderId="6" xfId="29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6" xfId="29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6" xfId="29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22" fillId="0" borderId="6" xfId="38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6" xfId="29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18" fillId="0" borderId="6" xfId="38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1" fillId="0" borderId="6" xfId="29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11" fillId="0" borderId="6" xfId="29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6" xfId="29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6" xfId="29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9" fontId="11" fillId="0" borderId="6" xfId="29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0" borderId="6" xfId="19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77" fontId="4" fillId="0" borderId="0" xfId="19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78" fontId="21" fillId="0" borderId="6" xfId="29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7" fontId="11" fillId="0" borderId="0" xfId="29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6" xfId="29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6" xfId="2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80" fontId="22" fillId="0" borderId="6" xfId="29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73" fontId="4" fillId="0" borderId="6" xfId="29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6" xfId="29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8" fontId="21" fillId="0" borderId="6" xfId="29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8" fontId="18" fillId="0" borderId="6" xfId="29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6" xfId="29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20" fillId="0" borderId="6" xfId="29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6" xfId="29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9" fontId="22" fillId="0" borderId="0" xfId="38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7" fontId="22" fillId="0" borderId="0" xfId="38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3" fillId="0" borderId="0" xfId="29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22" fillId="0" borderId="6" xfId="29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1" fillId="0" borderId="0" xfId="29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6" xfId="29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6" xfId="29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81" fontId="11" fillId="0" borderId="6" xfId="29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9" fontId="11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11" fillId="0" borderId="6" xfId="38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82" fontId="22" fillId="0" borderId="6" xfId="38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8" fontId="24" fillId="0" borderId="6" xfId="29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4" fillId="0" borderId="6" xfId="38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7" fontId="23" fillId="0" borderId="0" xfId="29" applyFont="true" applyBorder="true" applyAlignment="true" applyProtection="false">
      <alignment horizontal="general" vertical="center" textRotation="0" wrapText="false" indent="0" shrinkToFit="false"/>
      <protection locked="true" hidden="false"/>
    </xf>
  </cellXfs>
  <cellStyles count="2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Moeda 2" xfId="20" builtinId="53" customBuiltin="true"/>
    <cellStyle name="Normal 2" xfId="21" builtinId="53" customBuiltin="true"/>
    <cellStyle name="Normal 3" xfId="22" builtinId="53" customBuiltin="true"/>
    <cellStyle name="Normal 3 2" xfId="23" builtinId="53" customBuiltin="true"/>
    <cellStyle name="Normal 3 3" xfId="24" builtinId="53" customBuiltin="true"/>
    <cellStyle name="Normal 4" xfId="25" builtinId="53" customBuiltin="true"/>
    <cellStyle name="Normal 4 2" xfId="26" builtinId="53" customBuiltin="true"/>
    <cellStyle name="Normal 4 2 2" xfId="27" builtinId="53" customBuiltin="true"/>
    <cellStyle name="Normal 4 3" xfId="28" builtinId="53" customBuiltin="true"/>
    <cellStyle name="Normal 5" xfId="29" builtinId="53" customBuiltin="true"/>
    <cellStyle name="Normal 6" xfId="30" builtinId="53" customBuiltin="true"/>
    <cellStyle name="Normal 7" xfId="31" builtinId="53" customBuiltin="true"/>
    <cellStyle name="Normal 8" xfId="32" builtinId="53" customBuiltin="true"/>
    <cellStyle name="Porcentagem 2" xfId="33" builtinId="53" customBuiltin="true"/>
    <cellStyle name="Porcentagem 2 2" xfId="34" builtinId="53" customBuiltin="true"/>
    <cellStyle name="Porcentagem 3" xfId="35" builtinId="53" customBuiltin="true"/>
    <cellStyle name="Texto Explicativo 2" xfId="36" builtinId="53" customBuiltin="true"/>
    <cellStyle name="Texto Explicativo 3" xfId="37" builtinId="53" customBuiltin="true"/>
    <cellStyle name="Vírgula 2" xfId="38" builtinId="53" customBuiltin="true"/>
    <cellStyle name="Vírgula 2 2" xfId="39" builtinId="53" customBuiltin="true"/>
    <cellStyle name="Vírgula 3" xfId="40" builtinId="53" customBuiltin="true"/>
  </cellStyles>
  <dxfs count="1">
    <dxf>
      <font>
        <name val="Arial"/>
        <family val="0"/>
      </font>
      <fill>
        <patternFill>
          <bgColor rgb="FF00B050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7F7F7F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66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95400</xdr:colOff>
      <xdr:row>0</xdr:row>
      <xdr:rowOff>104040</xdr:rowOff>
    </xdr:from>
    <xdr:to>
      <xdr:col>1</xdr:col>
      <xdr:colOff>484560</xdr:colOff>
      <xdr:row>5</xdr:row>
      <xdr:rowOff>63720</xdr:rowOff>
    </xdr:to>
    <xdr:pic>
      <xdr:nvPicPr>
        <xdr:cNvPr id="0" name="Imagem 1" descr=""/>
        <xdr:cNvPicPr/>
      </xdr:nvPicPr>
      <xdr:blipFill>
        <a:blip r:embed="rId1"/>
        <a:stretch/>
      </xdr:blipFill>
      <xdr:spPr>
        <a:xfrm>
          <a:off x="95400" y="104040"/>
          <a:ext cx="1144800" cy="1014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95400</xdr:colOff>
      <xdr:row>0</xdr:row>
      <xdr:rowOff>89280</xdr:rowOff>
    </xdr:from>
    <xdr:to>
      <xdr:col>1</xdr:col>
      <xdr:colOff>484560</xdr:colOff>
      <xdr:row>5</xdr:row>
      <xdr:rowOff>38160</xdr:rowOff>
    </xdr:to>
    <xdr:pic>
      <xdr:nvPicPr>
        <xdr:cNvPr id="1" name="Imagem 1" descr=""/>
        <xdr:cNvPicPr/>
      </xdr:nvPicPr>
      <xdr:blipFill>
        <a:blip r:embed="rId2"/>
        <a:stretch/>
      </xdr:blipFill>
      <xdr:spPr>
        <a:xfrm>
          <a:off x="95400" y="89280"/>
          <a:ext cx="1144800" cy="100332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99FF66"/>
    <pageSetUpPr fitToPage="false"/>
  </sheetPr>
  <dimension ref="A1:AD150"/>
  <sheetViews>
    <sheetView showFormulas="false" showGridLines="true" showRowColHeaders="true" showZeros="true" rightToLeft="false" tabSelected="true" showOutlineSymbols="true" defaultGridColor="true" view="pageBreakPreview" topLeftCell="A1" colorId="64" zoomScale="100" zoomScaleNormal="108" zoomScalePageLayoutView="100" workbookViewId="0">
      <selection pane="topLeft" activeCell="G27" activeCellId="0" sqref="G27"/>
    </sheetView>
  </sheetViews>
  <sheetFormatPr defaultRowHeight="12.8" outlineLevelRow="0" outlineLevelCol="0"/>
  <cols>
    <col collapsed="false" customWidth="true" hidden="false" outlineLevel="0" max="1" min="1" style="1" width="10.71"/>
    <col collapsed="false" customWidth="false" hidden="false" outlineLevel="0" max="2" min="2" style="2" width="11.59"/>
    <col collapsed="false" customWidth="true" hidden="false" outlineLevel="0" max="3" min="3" style="2" width="11.28"/>
    <col collapsed="false" customWidth="true" hidden="false" outlineLevel="0" max="4" min="4" style="3" width="72.63"/>
    <col collapsed="false" customWidth="true" hidden="false" outlineLevel="0" max="5" min="5" style="4" width="10.99"/>
    <col collapsed="false" customWidth="true" hidden="false" outlineLevel="0" max="6" min="6" style="5" width="13.43"/>
    <col collapsed="false" customWidth="true" hidden="false" outlineLevel="0" max="7" min="7" style="6" width="14.28"/>
    <col collapsed="false" customWidth="true" hidden="false" outlineLevel="0" max="8" min="8" style="6" width="15.29"/>
    <col collapsed="false" customWidth="true" hidden="false" outlineLevel="0" max="9" min="9" style="1" width="5.01"/>
    <col collapsed="false" customWidth="true" hidden="false" outlineLevel="0" max="10" min="10" style="1" width="11.28"/>
    <col collapsed="false" customWidth="true" hidden="false" outlineLevel="0" max="11" min="11" style="1" width="14.01"/>
    <col collapsed="false" customWidth="true" hidden="false" outlineLevel="0" max="12" min="12" style="1" width="10.71"/>
    <col collapsed="false" customWidth="true" hidden="false" outlineLevel="0" max="1025" min="13" style="1" width="9.14"/>
  </cols>
  <sheetData>
    <row r="1" customFormat="false" ht="15" hidden="false" customHeight="false" outlineLevel="0" collapsed="false">
      <c r="A1" s="7"/>
      <c r="B1" s="8"/>
      <c r="C1" s="9" t="s">
        <v>0</v>
      </c>
      <c r="D1" s="9"/>
      <c r="E1" s="10" t="s">
        <v>1</v>
      </c>
      <c r="F1" s="11" t="n">
        <v>43101</v>
      </c>
      <c r="G1" s="12" t="s">
        <v>2</v>
      </c>
      <c r="H1" s="13"/>
      <c r="I1" s="14"/>
      <c r="J1" s="15"/>
    </row>
    <row r="2" s="15" customFormat="true" ht="15" hidden="false" customHeight="false" outlineLevel="0" collapsed="false">
      <c r="A2" s="16"/>
      <c r="B2" s="17"/>
      <c r="C2" s="18" t="s">
        <v>3</v>
      </c>
      <c r="D2" s="18"/>
      <c r="E2" s="19"/>
      <c r="F2" s="20" t="n">
        <v>43344</v>
      </c>
      <c r="G2" s="21" t="s">
        <v>4</v>
      </c>
      <c r="H2" s="22"/>
      <c r="I2" s="14"/>
      <c r="K2" s="23" t="n">
        <f aca="false">H150</f>
        <v>4460622.097744</v>
      </c>
      <c r="L2" s="23" t="n">
        <f aca="false">+K2/24</f>
        <v>185859.254072667</v>
      </c>
    </row>
    <row r="3" customFormat="false" ht="13.8" hidden="false" customHeight="false" outlineLevel="0" collapsed="false">
      <c r="A3" s="16"/>
      <c r="B3" s="24"/>
      <c r="C3" s="25" t="s">
        <v>5</v>
      </c>
      <c r="D3" s="25"/>
      <c r="E3" s="0"/>
      <c r="F3" s="20" t="n">
        <v>43405</v>
      </c>
      <c r="G3" s="26" t="s">
        <v>6</v>
      </c>
      <c r="H3" s="27"/>
      <c r="I3" s="14"/>
    </row>
    <row r="4" customFormat="false" ht="13.8" hidden="false" customHeight="false" outlineLevel="0" collapsed="false">
      <c r="A4" s="16"/>
      <c r="B4" s="24"/>
      <c r="C4" s="25"/>
      <c r="D4" s="28"/>
      <c r="E4" s="0"/>
      <c r="F4" s="20" t="n">
        <v>43374</v>
      </c>
      <c r="G4" s="26" t="s">
        <v>7</v>
      </c>
      <c r="H4" s="27"/>
      <c r="I4" s="14"/>
      <c r="K4" s="29" t="n">
        <f aca="false">K2-H10</f>
        <v>4296149.257744</v>
      </c>
    </row>
    <row r="5" customFormat="false" ht="25.45" hidden="false" customHeight="false" outlineLevel="0" collapsed="false">
      <c r="A5" s="16"/>
      <c r="B5" s="30"/>
      <c r="C5" s="30" t="s">
        <v>8</v>
      </c>
      <c r="D5" s="31" t="s">
        <v>9</v>
      </c>
      <c r="E5" s="19" t="s">
        <v>10</v>
      </c>
      <c r="F5" s="32" t="n">
        <v>180056.468</v>
      </c>
      <c r="G5" s="33" t="s">
        <v>11</v>
      </c>
      <c r="H5" s="34"/>
      <c r="I5" s="14"/>
      <c r="K5" s="29" t="n">
        <f aca="false">0.038*K4</f>
        <v>163253.671794272</v>
      </c>
    </row>
    <row r="6" customFormat="false" ht="13.45" hidden="false" customHeight="false" outlineLevel="0" collapsed="false">
      <c r="A6" s="16"/>
      <c r="B6" s="30"/>
      <c r="C6" s="30" t="s">
        <v>12</v>
      </c>
      <c r="D6" s="35" t="s">
        <v>13</v>
      </c>
      <c r="E6" s="36" t="s">
        <v>14</v>
      </c>
      <c r="F6" s="37" t="s">
        <v>15</v>
      </c>
      <c r="G6" s="38" t="s">
        <v>16</v>
      </c>
      <c r="H6" s="39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="44" customFormat="true" ht="15" hidden="false" customHeight="false" outlineLevel="0" collapsed="false">
      <c r="A7" s="40" t="s">
        <v>17</v>
      </c>
      <c r="B7" s="40" t="s">
        <v>18</v>
      </c>
      <c r="C7" s="40" t="s">
        <v>19</v>
      </c>
      <c r="D7" s="41" t="s">
        <v>20</v>
      </c>
      <c r="E7" s="42" t="s">
        <v>21</v>
      </c>
      <c r="F7" s="43" t="s">
        <v>22</v>
      </c>
      <c r="G7" s="43" t="s">
        <v>23</v>
      </c>
      <c r="H7" s="43" t="s">
        <v>24</v>
      </c>
    </row>
    <row r="8" customFormat="false" ht="16.45" hidden="false" customHeight="false" outlineLevel="0" collapsed="false">
      <c r="A8" s="45" t="n">
        <v>1</v>
      </c>
      <c r="B8" s="46"/>
      <c r="C8" s="47"/>
      <c r="D8" s="48" t="s">
        <v>25</v>
      </c>
      <c r="E8" s="49"/>
      <c r="F8" s="50"/>
      <c r="G8" s="51"/>
      <c r="H8" s="52"/>
    </row>
    <row r="9" customFormat="false" ht="13.45" hidden="false" customHeight="false" outlineLevel="0" collapsed="false">
      <c r="A9" s="53" t="s">
        <v>26</v>
      </c>
      <c r="B9" s="54" t="s">
        <v>27</v>
      </c>
      <c r="C9" s="55" t="s">
        <v>28</v>
      </c>
      <c r="D9" s="56" t="s">
        <v>29</v>
      </c>
      <c r="E9" s="57" t="s">
        <v>30</v>
      </c>
      <c r="F9" s="58" t="n">
        <v>1</v>
      </c>
      <c r="G9" s="50" t="n">
        <v>164472.84</v>
      </c>
      <c r="H9" s="50" t="n">
        <v>164472.84</v>
      </c>
      <c r="J9" s="59" t="n">
        <f aca="false">H9/$H$150</f>
        <v>0.0368721753145561</v>
      </c>
      <c r="K9" s="59"/>
      <c r="L9" s="59" t="n">
        <f aca="false">H9/(H150-H9)</f>
        <v>0.0382837816222354</v>
      </c>
    </row>
    <row r="10" customFormat="false" ht="13.45" hidden="false" customHeight="false" outlineLevel="0" collapsed="false">
      <c r="A10" s="53"/>
      <c r="B10" s="54"/>
      <c r="C10" s="55"/>
      <c r="D10" s="60" t="s">
        <v>31</v>
      </c>
      <c r="E10" s="57"/>
      <c r="F10" s="50"/>
      <c r="G10" s="50"/>
      <c r="H10" s="52" t="n">
        <v>164472.84</v>
      </c>
      <c r="J10" s="61"/>
      <c r="K10" s="59"/>
    </row>
    <row r="11" customFormat="false" ht="12.8" hidden="false" customHeight="false" outlineLevel="0" collapsed="false">
      <c r="A11" s="53"/>
      <c r="B11" s="54"/>
      <c r="C11" s="55"/>
      <c r="D11" s="62"/>
      <c r="E11" s="57"/>
      <c r="F11" s="50"/>
      <c r="G11" s="50"/>
      <c r="H11" s="50"/>
      <c r="J11" s="61"/>
    </row>
    <row r="12" customFormat="false" ht="16.45" hidden="false" customHeight="false" outlineLevel="0" collapsed="false">
      <c r="A12" s="45" t="n">
        <v>2</v>
      </c>
      <c r="B12" s="46"/>
      <c r="C12" s="47"/>
      <c r="D12" s="48" t="s">
        <v>32</v>
      </c>
      <c r="E12" s="49"/>
      <c r="F12" s="50"/>
      <c r="G12" s="51"/>
      <c r="H12" s="52"/>
      <c r="J12" s="61"/>
    </row>
    <row r="13" customFormat="false" ht="13.45" hidden="false" customHeight="false" outlineLevel="0" collapsed="false">
      <c r="A13" s="53" t="s">
        <v>33</v>
      </c>
      <c r="B13" s="54" t="s">
        <v>34</v>
      </c>
      <c r="C13" s="55" t="n">
        <v>41500</v>
      </c>
      <c r="D13" s="56" t="s">
        <v>35</v>
      </c>
      <c r="E13" s="57" t="s">
        <v>36</v>
      </c>
      <c r="F13" s="50" t="n">
        <v>18</v>
      </c>
      <c r="G13" s="50" t="n">
        <v>177.35</v>
      </c>
      <c r="H13" s="50" t="n">
        <v>3192.3</v>
      </c>
      <c r="J13" s="59" t="n">
        <f aca="false">H13/$H$150</f>
        <v>0.000715662508513002</v>
      </c>
    </row>
    <row r="14" customFormat="false" ht="25.45" hidden="false" customHeight="false" outlineLevel="0" collapsed="false">
      <c r="A14" s="53" t="s">
        <v>37</v>
      </c>
      <c r="B14" s="54" t="s">
        <v>34</v>
      </c>
      <c r="C14" s="55" t="n">
        <v>100882</v>
      </c>
      <c r="D14" s="56" t="s">
        <v>38</v>
      </c>
      <c r="E14" s="57" t="s">
        <v>39</v>
      </c>
      <c r="F14" s="50" t="n">
        <v>200</v>
      </c>
      <c r="G14" s="50" t="n">
        <v>141.31</v>
      </c>
      <c r="H14" s="50" t="n">
        <v>28262</v>
      </c>
      <c r="J14" s="59" t="n">
        <f aca="false">H14/$H$150</f>
        <v>0.00633588754678272</v>
      </c>
      <c r="Q14" s="0"/>
    </row>
    <row r="15" customFormat="false" ht="25.45" hidden="false" customHeight="false" outlineLevel="0" collapsed="false">
      <c r="A15" s="53" t="s">
        <v>40</v>
      </c>
      <c r="B15" s="54" t="s">
        <v>34</v>
      </c>
      <c r="C15" s="55" t="n">
        <v>41503</v>
      </c>
      <c r="D15" s="56" t="s">
        <v>41</v>
      </c>
      <c r="E15" s="57" t="s">
        <v>39</v>
      </c>
      <c r="F15" s="50" t="n">
        <v>50</v>
      </c>
      <c r="G15" s="50" t="n">
        <v>425.1</v>
      </c>
      <c r="H15" s="50" t="n">
        <v>21255</v>
      </c>
      <c r="J15" s="59" t="n">
        <f aca="false">H15/$H$150</f>
        <v>0.00476503042271837</v>
      </c>
    </row>
    <row r="16" customFormat="false" ht="13.45" hidden="false" customHeight="false" outlineLevel="0" collapsed="false">
      <c r="A16" s="53" t="s">
        <v>42</v>
      </c>
      <c r="B16" s="54" t="s">
        <v>34</v>
      </c>
      <c r="C16" s="55" t="n">
        <v>41499</v>
      </c>
      <c r="D16" s="56" t="s">
        <v>43</v>
      </c>
      <c r="E16" s="57" t="s">
        <v>39</v>
      </c>
      <c r="F16" s="50" t="n">
        <v>50</v>
      </c>
      <c r="G16" s="50" t="n">
        <v>295.33</v>
      </c>
      <c r="H16" s="50" t="n">
        <v>14766.5</v>
      </c>
      <c r="J16" s="59" t="n">
        <f aca="false">H16/$H$150</f>
        <v>0.00331041269052321</v>
      </c>
    </row>
    <row r="17" customFormat="false" ht="25.45" hidden="false" customHeight="false" outlineLevel="0" collapsed="false">
      <c r="A17" s="53" t="s">
        <v>44</v>
      </c>
      <c r="B17" s="54" t="s">
        <v>34</v>
      </c>
      <c r="C17" s="55" t="n">
        <v>41501</v>
      </c>
      <c r="D17" s="56" t="s">
        <v>45</v>
      </c>
      <c r="E17" s="57" t="s">
        <v>39</v>
      </c>
      <c r="F17" s="50" t="n">
        <v>50</v>
      </c>
      <c r="G17" s="50" t="n">
        <v>34.11</v>
      </c>
      <c r="H17" s="50" t="n">
        <v>1705.5</v>
      </c>
      <c r="J17" s="59" t="n">
        <f aca="false">H17/$H$150</f>
        <v>0.00038234577209815</v>
      </c>
    </row>
    <row r="18" customFormat="false" ht="13.45" hidden="false" customHeight="false" outlineLevel="0" collapsed="false">
      <c r="A18" s="53" t="s">
        <v>46</v>
      </c>
      <c r="B18" s="54" t="s">
        <v>34</v>
      </c>
      <c r="C18" s="55" t="n">
        <v>41527</v>
      </c>
      <c r="D18" s="56" t="s">
        <v>47</v>
      </c>
      <c r="E18" s="57" t="s">
        <v>48</v>
      </c>
      <c r="F18" s="50" t="n">
        <v>1</v>
      </c>
      <c r="G18" s="50" t="n">
        <v>1787.16</v>
      </c>
      <c r="H18" s="50" t="n">
        <v>1787.16</v>
      </c>
      <c r="J18" s="59" t="n">
        <f aca="false">H18/$H$150</f>
        <v>0.000400652635627634</v>
      </c>
    </row>
    <row r="19" customFormat="false" ht="37.45" hidden="false" customHeight="false" outlineLevel="0" collapsed="false">
      <c r="A19" s="53" t="s">
        <v>49</v>
      </c>
      <c r="B19" s="54" t="s">
        <v>50</v>
      </c>
      <c r="C19" s="55" t="n">
        <v>20352</v>
      </c>
      <c r="D19" s="56" t="s">
        <v>51</v>
      </c>
      <c r="E19" s="57" t="s">
        <v>52</v>
      </c>
      <c r="F19" s="50" t="n">
        <v>18</v>
      </c>
      <c r="G19" s="50" t="n">
        <v>727.8</v>
      </c>
      <c r="H19" s="50" t="n">
        <v>13100.4</v>
      </c>
      <c r="J19" s="59" t="n">
        <f aca="false">H19/$H$150</f>
        <v>0.00293689976710326</v>
      </c>
    </row>
    <row r="20" customFormat="false" ht="25.45" hidden="false" customHeight="false" outlineLevel="0" collapsed="false">
      <c r="A20" s="53" t="s">
        <v>53</v>
      </c>
      <c r="B20" s="54" t="s">
        <v>50</v>
      </c>
      <c r="C20" s="55" t="n">
        <v>20354</v>
      </c>
      <c r="D20" s="56" t="s">
        <v>54</v>
      </c>
      <c r="E20" s="57" t="s">
        <v>52</v>
      </c>
      <c r="F20" s="50" t="n">
        <v>18</v>
      </c>
      <c r="G20" s="50" t="n">
        <v>445.06</v>
      </c>
      <c r="H20" s="50" t="n">
        <v>8011.08</v>
      </c>
      <c r="J20" s="59" t="n">
        <f aca="false">H20/$H$150</f>
        <v>0.0017959557712929</v>
      </c>
    </row>
    <row r="21" customFormat="false" ht="25.45" hidden="false" customHeight="false" outlineLevel="0" collapsed="false">
      <c r="A21" s="53" t="s">
        <v>55</v>
      </c>
      <c r="B21" s="54" t="s">
        <v>34</v>
      </c>
      <c r="C21" s="55" t="n">
        <v>41456</v>
      </c>
      <c r="D21" s="56" t="s">
        <v>56</v>
      </c>
      <c r="E21" s="57" t="s">
        <v>57</v>
      </c>
      <c r="F21" s="50" t="n">
        <v>18</v>
      </c>
      <c r="G21" s="50" t="n">
        <v>1933.63</v>
      </c>
      <c r="H21" s="50" t="n">
        <v>34805.34</v>
      </c>
      <c r="J21" s="59" t="n">
        <f aca="false">H21/$H$150</f>
        <v>0.00780279952825484</v>
      </c>
    </row>
    <row r="22" customFormat="false" ht="25.45" hidden="false" customHeight="false" outlineLevel="0" collapsed="false">
      <c r="A22" s="53" t="s">
        <v>58</v>
      </c>
      <c r="B22" s="54" t="s">
        <v>34</v>
      </c>
      <c r="C22" s="55" t="n">
        <v>41530</v>
      </c>
      <c r="D22" s="56" t="s">
        <v>59</v>
      </c>
      <c r="E22" s="57" t="s">
        <v>36</v>
      </c>
      <c r="F22" s="50" t="n">
        <v>15</v>
      </c>
      <c r="G22" s="50" t="n">
        <v>378.87</v>
      </c>
      <c r="H22" s="50" t="n">
        <v>5683.05</v>
      </c>
      <c r="J22" s="59" t="n">
        <f aca="false">H22/$H$150</f>
        <v>0.00127404874823946</v>
      </c>
    </row>
    <row r="23" customFormat="false" ht="13.45" hidden="false" customHeight="false" outlineLevel="0" collapsed="false">
      <c r="A23" s="53" t="s">
        <v>58</v>
      </c>
      <c r="B23" s="54" t="s">
        <v>34</v>
      </c>
      <c r="C23" s="55" t="n">
        <v>41580</v>
      </c>
      <c r="D23" s="56" t="s">
        <v>60</v>
      </c>
      <c r="E23" s="57" t="s">
        <v>57</v>
      </c>
      <c r="F23" s="50" t="n">
        <v>18</v>
      </c>
      <c r="G23" s="50" t="n">
        <v>719.36</v>
      </c>
      <c r="H23" s="50" t="n">
        <v>12948.48</v>
      </c>
      <c r="J23" s="59" t="n">
        <f aca="false">H23/$H$150</f>
        <v>0.00290284173737758</v>
      </c>
    </row>
    <row r="24" customFormat="false" ht="13.45" hidden="false" customHeight="false" outlineLevel="0" collapsed="false">
      <c r="A24" s="53" t="s">
        <v>61</v>
      </c>
      <c r="B24" s="54" t="s">
        <v>34</v>
      </c>
      <c r="C24" s="55" t="n">
        <v>41579</v>
      </c>
      <c r="D24" s="56" t="s">
        <v>62</v>
      </c>
      <c r="E24" s="57" t="s">
        <v>57</v>
      </c>
      <c r="F24" s="50" t="n">
        <v>18</v>
      </c>
      <c r="G24" s="50" t="n">
        <v>574.67</v>
      </c>
      <c r="H24" s="50" t="n">
        <v>10344.06</v>
      </c>
      <c r="J24" s="59" t="n">
        <f aca="false">H24/$H$150</f>
        <v>0.00231897250503054</v>
      </c>
    </row>
    <row r="25" customFormat="false" ht="13.45" hidden="false" customHeight="false" outlineLevel="0" collapsed="false">
      <c r="A25" s="53" t="s">
        <v>63</v>
      </c>
      <c r="B25" s="54" t="s">
        <v>34</v>
      </c>
      <c r="C25" s="55" t="n">
        <v>41546</v>
      </c>
      <c r="D25" s="56" t="s">
        <v>64</v>
      </c>
      <c r="E25" s="57" t="s">
        <v>65</v>
      </c>
      <c r="F25" s="50" t="n">
        <v>36</v>
      </c>
      <c r="G25" s="50" t="n">
        <v>228.72</v>
      </c>
      <c r="H25" s="50" t="n">
        <v>8233.92</v>
      </c>
      <c r="J25" s="59" t="n">
        <f aca="false">H25/$H$150</f>
        <v>0.00184591292863934</v>
      </c>
    </row>
    <row r="26" customFormat="false" ht="13.45" hidden="false" customHeight="false" outlineLevel="0" collapsed="false">
      <c r="A26" s="53" t="s">
        <v>66</v>
      </c>
      <c r="B26" s="54" t="s">
        <v>34</v>
      </c>
      <c r="C26" s="55" t="n">
        <v>41547</v>
      </c>
      <c r="D26" s="56" t="s">
        <v>67</v>
      </c>
      <c r="E26" s="57" t="s">
        <v>65</v>
      </c>
      <c r="F26" s="50" t="n">
        <v>6</v>
      </c>
      <c r="G26" s="50" t="n">
        <v>190.61</v>
      </c>
      <c r="H26" s="50" t="n">
        <v>1143.66</v>
      </c>
      <c r="J26" s="59" t="n">
        <f aca="false">H26/$H$150</f>
        <v>0.00025639024668295</v>
      </c>
    </row>
    <row r="27" customFormat="false" ht="13.45" hidden="false" customHeight="false" outlineLevel="0" collapsed="false">
      <c r="A27" s="53" t="s">
        <v>68</v>
      </c>
      <c r="B27" s="54" t="s">
        <v>34</v>
      </c>
      <c r="C27" s="55" t="n">
        <v>41544</v>
      </c>
      <c r="D27" s="56" t="s">
        <v>69</v>
      </c>
      <c r="E27" s="57" t="s">
        <v>65</v>
      </c>
      <c r="F27" s="50" t="n">
        <v>60</v>
      </c>
      <c r="G27" s="50" t="n">
        <v>368.2</v>
      </c>
      <c r="H27" s="50" t="n">
        <v>22092</v>
      </c>
      <c r="J27" s="59" t="n">
        <f aca="false">H27/$H$150</f>
        <v>0.00495267241113593</v>
      </c>
    </row>
    <row r="28" customFormat="false" ht="13.45" hidden="false" customHeight="false" outlineLevel="0" collapsed="false">
      <c r="A28" s="53" t="s">
        <v>70</v>
      </c>
      <c r="B28" s="54" t="s">
        <v>34</v>
      </c>
      <c r="C28" s="55" t="n">
        <v>41495</v>
      </c>
      <c r="D28" s="56" t="s">
        <v>71</v>
      </c>
      <c r="E28" s="57" t="s">
        <v>48</v>
      </c>
      <c r="F28" s="50" t="n">
        <v>5</v>
      </c>
      <c r="G28" s="50" t="n">
        <v>915.09</v>
      </c>
      <c r="H28" s="50" t="n">
        <v>4575.45</v>
      </c>
      <c r="J28" s="59" t="n">
        <f aca="false">H28/$H$150</f>
        <v>0.00102574257575285</v>
      </c>
    </row>
    <row r="29" customFormat="false" ht="25.45" hidden="false" customHeight="false" outlineLevel="0" collapsed="false">
      <c r="A29" s="53" t="s">
        <v>72</v>
      </c>
      <c r="B29" s="54" t="s">
        <v>50</v>
      </c>
      <c r="C29" s="55" t="n">
        <v>160607</v>
      </c>
      <c r="D29" s="56" t="s">
        <v>73</v>
      </c>
      <c r="E29" s="57" t="s">
        <v>74</v>
      </c>
      <c r="F29" s="50" t="n">
        <v>2</v>
      </c>
      <c r="G29" s="50" t="n">
        <v>195.39</v>
      </c>
      <c r="H29" s="50" t="n">
        <v>390.78</v>
      </c>
      <c r="J29" s="59" t="n">
        <f aca="false">H29/$H$150</f>
        <v>8.76066143773176E-005</v>
      </c>
    </row>
    <row r="30" customFormat="false" ht="13.45" hidden="false" customHeight="false" outlineLevel="0" collapsed="false">
      <c r="A30" s="53" t="s">
        <v>75</v>
      </c>
      <c r="B30" s="54" t="s">
        <v>34</v>
      </c>
      <c r="C30" s="55" t="s">
        <v>76</v>
      </c>
      <c r="D30" s="56" t="s">
        <v>77</v>
      </c>
      <c r="E30" s="57" t="s">
        <v>48</v>
      </c>
      <c r="F30" s="50" t="n">
        <v>12</v>
      </c>
      <c r="G30" s="50" t="n">
        <v>45.82</v>
      </c>
      <c r="H30" s="50" t="n">
        <v>549.84</v>
      </c>
      <c r="J30" s="59" t="n">
        <f aca="false">H30/$H$150</f>
        <v>0.000123265317695952</v>
      </c>
    </row>
    <row r="31" customFormat="false" ht="13.45" hidden="false" customHeight="false" outlineLevel="0" collapsed="false">
      <c r="A31" s="53" t="s">
        <v>78</v>
      </c>
      <c r="B31" s="54" t="s">
        <v>34</v>
      </c>
      <c r="C31" s="55" t="n">
        <v>42046</v>
      </c>
      <c r="D31" s="56" t="s">
        <v>79</v>
      </c>
      <c r="E31" s="57" t="s">
        <v>48</v>
      </c>
      <c r="F31" s="50" t="n">
        <v>12</v>
      </c>
      <c r="G31" s="50" t="n">
        <v>83.58</v>
      </c>
      <c r="H31" s="50" t="n">
        <v>1002.96</v>
      </c>
      <c r="J31" s="59" t="n">
        <f aca="false">H31/$H$150</f>
        <v>0.000224847561174764</v>
      </c>
    </row>
    <row r="32" customFormat="false" ht="13.45" hidden="false" customHeight="false" outlineLevel="0" collapsed="false">
      <c r="A32" s="53" t="s">
        <v>80</v>
      </c>
      <c r="B32" s="54" t="s">
        <v>34</v>
      </c>
      <c r="C32" s="55" t="n">
        <v>41202</v>
      </c>
      <c r="D32" s="56" t="s">
        <v>81</v>
      </c>
      <c r="E32" s="57" t="s">
        <v>39</v>
      </c>
      <c r="F32" s="50" t="n">
        <v>200</v>
      </c>
      <c r="G32" s="50" t="n">
        <v>24.3</v>
      </c>
      <c r="H32" s="50" t="n">
        <v>4860</v>
      </c>
      <c r="J32" s="59" t="n">
        <f aca="false">H32/$H$150</f>
        <v>0.00108953412629552</v>
      </c>
    </row>
    <row r="33" customFormat="false" ht="13.45" hidden="false" customHeight="false" outlineLevel="0" collapsed="false">
      <c r="A33" s="53" t="s">
        <v>82</v>
      </c>
      <c r="B33" s="54" t="s">
        <v>34</v>
      </c>
      <c r="C33" s="55" t="n">
        <v>43088</v>
      </c>
      <c r="D33" s="56" t="s">
        <v>83</v>
      </c>
      <c r="E33" s="57" t="s">
        <v>39</v>
      </c>
      <c r="F33" s="50" t="n">
        <v>200</v>
      </c>
      <c r="G33" s="50" t="n">
        <v>22.06</v>
      </c>
      <c r="H33" s="50" t="n">
        <v>4412</v>
      </c>
      <c r="J33" s="59" t="n">
        <f aca="false">H33/$H$150</f>
        <v>0.000989099704776921</v>
      </c>
    </row>
    <row r="34" customFormat="false" ht="13.45" hidden="false" customHeight="false" outlineLevel="0" collapsed="false">
      <c r="A34" s="53" t="s">
        <v>84</v>
      </c>
      <c r="B34" s="54" t="s">
        <v>34</v>
      </c>
      <c r="C34" s="63" t="n">
        <v>40313</v>
      </c>
      <c r="D34" s="56" t="s">
        <v>85</v>
      </c>
      <c r="E34" s="57" t="s">
        <v>36</v>
      </c>
      <c r="F34" s="64" t="n">
        <v>60</v>
      </c>
      <c r="G34" s="50" t="n">
        <v>75.02</v>
      </c>
      <c r="H34" s="50" t="n">
        <v>4501.2</v>
      </c>
      <c r="J34" s="59" t="n">
        <f aca="false">H34/$H$150</f>
        <v>0.00100909691549</v>
      </c>
    </row>
    <row r="35" customFormat="false" ht="13.45" hidden="false" customHeight="false" outlineLevel="0" collapsed="false">
      <c r="A35" s="53" t="s">
        <v>86</v>
      </c>
      <c r="B35" s="54" t="s">
        <v>34</v>
      </c>
      <c r="C35" s="63" t="n">
        <v>40376</v>
      </c>
      <c r="D35" s="56" t="s">
        <v>87</v>
      </c>
      <c r="E35" s="57" t="s">
        <v>88</v>
      </c>
      <c r="F35" s="64" t="n">
        <v>1600</v>
      </c>
      <c r="G35" s="50" t="n">
        <v>8.62</v>
      </c>
      <c r="H35" s="50" t="n">
        <v>13792</v>
      </c>
      <c r="J35" s="59" t="n">
        <f aca="false">H35/$H$150</f>
        <v>0.0030919454053226</v>
      </c>
    </row>
    <row r="36" customFormat="false" ht="13.45" hidden="false" customHeight="false" outlineLevel="0" collapsed="false">
      <c r="A36" s="53" t="s">
        <v>89</v>
      </c>
      <c r="B36" s="54" t="s">
        <v>34</v>
      </c>
      <c r="C36" s="63" t="n">
        <v>40360</v>
      </c>
      <c r="D36" s="56" t="s">
        <v>90</v>
      </c>
      <c r="E36" s="57" t="s">
        <v>91</v>
      </c>
      <c r="F36" s="64" t="n">
        <v>20</v>
      </c>
      <c r="G36" s="50" t="n">
        <v>562.46</v>
      </c>
      <c r="H36" s="50" t="n">
        <v>11249.2</v>
      </c>
      <c r="J36" s="59" t="n">
        <f aca="false">H36/$H$150</f>
        <v>0.0025218903896139</v>
      </c>
    </row>
    <row r="37" customFormat="false" ht="13.45" hidden="false" customHeight="false" outlineLevel="0" collapsed="false">
      <c r="A37" s="53"/>
      <c r="B37" s="54"/>
      <c r="C37" s="55"/>
      <c r="D37" s="60" t="s">
        <v>92</v>
      </c>
      <c r="E37" s="57"/>
      <c r="F37" s="50"/>
      <c r="G37" s="65"/>
      <c r="H37" s="52" t="n">
        <v>232663.88</v>
      </c>
      <c r="J37" s="61"/>
    </row>
    <row r="38" customFormat="false" ht="12.8" hidden="false" customHeight="false" outlineLevel="0" collapsed="false">
      <c r="A38" s="66"/>
      <c r="B38" s="67"/>
      <c r="C38" s="47"/>
      <c r="D38" s="60"/>
      <c r="E38" s="67"/>
      <c r="F38" s="50"/>
      <c r="G38" s="68"/>
      <c r="H38" s="52"/>
      <c r="J38" s="61"/>
    </row>
    <row r="39" s="74" customFormat="true" ht="16.45" hidden="false" customHeight="false" outlineLevel="0" collapsed="false">
      <c r="A39" s="45" t="n">
        <v>3</v>
      </c>
      <c r="B39" s="69"/>
      <c r="C39" s="70"/>
      <c r="D39" s="48" t="s">
        <v>93</v>
      </c>
      <c r="E39" s="57"/>
      <c r="F39" s="50"/>
      <c r="G39" s="71"/>
      <c r="H39" s="71"/>
      <c r="I39" s="72"/>
      <c r="J39" s="73"/>
    </row>
    <row r="40" customFormat="false" ht="13.45" hidden="false" customHeight="false" outlineLevel="0" collapsed="false">
      <c r="A40" s="53" t="s">
        <v>94</v>
      </c>
      <c r="B40" s="54" t="s">
        <v>34</v>
      </c>
      <c r="C40" s="55" t="n">
        <v>40167</v>
      </c>
      <c r="D40" s="56" t="s">
        <v>95</v>
      </c>
      <c r="E40" s="57" t="s">
        <v>36</v>
      </c>
      <c r="F40" s="75" t="n">
        <v>12135.6</v>
      </c>
      <c r="G40" s="50" t="n">
        <v>0.45</v>
      </c>
      <c r="H40" s="50" t="n">
        <v>5461.02</v>
      </c>
      <c r="I40" s="72"/>
      <c r="J40" s="59" t="n">
        <f aca="false">H40/$H$150</f>
        <v>0.00122427317991407</v>
      </c>
      <c r="K40" s="72"/>
      <c r="M40" s="76"/>
    </row>
    <row r="41" customFormat="false" ht="13.45" hidden="false" customHeight="false" outlineLevel="0" collapsed="false">
      <c r="A41" s="53" t="s">
        <v>96</v>
      </c>
      <c r="B41" s="54" t="s">
        <v>34</v>
      </c>
      <c r="C41" s="55" t="n">
        <v>40230</v>
      </c>
      <c r="D41" s="56" t="s">
        <v>97</v>
      </c>
      <c r="E41" s="57" t="s">
        <v>91</v>
      </c>
      <c r="F41" s="75" t="n">
        <v>10476.7047117117</v>
      </c>
      <c r="G41" s="50" t="n">
        <v>3.02</v>
      </c>
      <c r="H41" s="50" t="n">
        <v>31639.65</v>
      </c>
      <c r="I41" s="72"/>
      <c r="J41" s="59" t="n">
        <f aca="false">H41/$H$150</f>
        <v>0.00709310255535927</v>
      </c>
      <c r="K41" s="72"/>
      <c r="M41" s="76"/>
    </row>
    <row r="42" customFormat="false" ht="13.45" hidden="false" customHeight="false" outlineLevel="0" collapsed="false">
      <c r="A42" s="53" t="s">
        <v>98</v>
      </c>
      <c r="B42" s="54" t="s">
        <v>34</v>
      </c>
      <c r="C42" s="55" t="n">
        <v>40228</v>
      </c>
      <c r="D42" s="56" t="s">
        <v>99</v>
      </c>
      <c r="E42" s="57" t="s">
        <v>91</v>
      </c>
      <c r="F42" s="75" t="n">
        <v>9585.134</v>
      </c>
      <c r="G42" s="50" t="n">
        <v>4.58</v>
      </c>
      <c r="H42" s="50" t="n">
        <v>43899.91</v>
      </c>
      <c r="I42" s="72"/>
      <c r="J42" s="59" t="n">
        <f aca="false">H42/$H$150</f>
        <v>0.00984165639635843</v>
      </c>
      <c r="K42" s="72"/>
      <c r="M42" s="76"/>
    </row>
    <row r="43" customFormat="false" ht="13.45" hidden="false" customHeight="false" outlineLevel="0" collapsed="false">
      <c r="A43" s="53" t="s">
        <v>100</v>
      </c>
      <c r="B43" s="54" t="s">
        <v>34</v>
      </c>
      <c r="C43" s="55" t="n">
        <v>60019</v>
      </c>
      <c r="D43" s="56" t="s">
        <v>101</v>
      </c>
      <c r="E43" s="57" t="s">
        <v>102</v>
      </c>
      <c r="F43" s="50" t="n">
        <v>13251.9828513514</v>
      </c>
      <c r="G43" s="50" t="n">
        <v>3.87</v>
      </c>
      <c r="H43" s="50" t="n">
        <v>51285.17</v>
      </c>
      <c r="I43" s="72"/>
      <c r="J43" s="59" t="n">
        <f aca="false">H43/$H$150</f>
        <v>0.011497313351413</v>
      </c>
      <c r="K43" s="72"/>
      <c r="M43" s="76"/>
    </row>
    <row r="44" customFormat="false" ht="13.45" hidden="false" customHeight="false" outlineLevel="0" collapsed="false">
      <c r="A44" s="53"/>
      <c r="B44" s="54"/>
      <c r="C44" s="55"/>
      <c r="D44" s="56" t="s">
        <v>103</v>
      </c>
      <c r="E44" s="57"/>
      <c r="F44" s="50"/>
      <c r="G44" s="50"/>
      <c r="H44" s="50"/>
      <c r="I44" s="72"/>
      <c r="J44" s="59"/>
      <c r="K44" s="72"/>
      <c r="M44" s="76"/>
    </row>
    <row r="45" customFormat="false" ht="13.45" hidden="false" customHeight="false" outlineLevel="0" collapsed="false">
      <c r="A45" s="53" t="s">
        <v>104</v>
      </c>
      <c r="B45" s="54" t="s">
        <v>34</v>
      </c>
      <c r="C45" s="55" t="n">
        <v>60020</v>
      </c>
      <c r="D45" s="56" t="s">
        <v>105</v>
      </c>
      <c r="E45" s="57" t="s">
        <v>102</v>
      </c>
      <c r="F45" s="50" t="n">
        <v>2179.9200348186</v>
      </c>
      <c r="G45" s="50" t="n">
        <v>4.56</v>
      </c>
      <c r="H45" s="50" t="n">
        <v>9940.44</v>
      </c>
      <c r="I45" s="72"/>
      <c r="J45" s="59" t="n">
        <f aca="false">H45/$H$150</f>
        <v>0.00222848736839363</v>
      </c>
      <c r="K45" s="72"/>
      <c r="M45" s="76"/>
    </row>
    <row r="46" customFormat="false" ht="13.45" hidden="false" customHeight="false" outlineLevel="0" collapsed="false">
      <c r="A46" s="53"/>
      <c r="B46" s="54"/>
      <c r="C46" s="55"/>
      <c r="D46" s="56" t="s">
        <v>106</v>
      </c>
      <c r="E46" s="57"/>
      <c r="F46" s="50"/>
      <c r="G46" s="50"/>
      <c r="H46" s="50"/>
      <c r="I46" s="72"/>
      <c r="J46" s="59"/>
      <c r="K46" s="72"/>
      <c r="M46" s="76"/>
    </row>
    <row r="47" customFormat="false" ht="13.45" hidden="false" customHeight="false" outlineLevel="0" collapsed="false">
      <c r="A47" s="53"/>
      <c r="B47" s="54"/>
      <c r="C47" s="55"/>
      <c r="D47" s="77" t="s">
        <v>107</v>
      </c>
      <c r="E47" s="57"/>
      <c r="F47" s="50"/>
      <c r="G47" s="50"/>
      <c r="H47" s="52" t="n">
        <v>142226.19</v>
      </c>
      <c r="J47" s="61"/>
    </row>
    <row r="48" customFormat="false" ht="12.8" hidden="false" customHeight="false" outlineLevel="0" collapsed="false">
      <c r="A48" s="66"/>
      <c r="B48" s="46"/>
      <c r="C48" s="47"/>
      <c r="D48" s="60"/>
      <c r="E48" s="49"/>
      <c r="F48" s="50"/>
      <c r="G48" s="51"/>
      <c r="H48" s="52"/>
      <c r="J48" s="61"/>
    </row>
    <row r="49" customFormat="false" ht="16.45" hidden="false" customHeight="false" outlineLevel="0" collapsed="false">
      <c r="A49" s="45" t="n">
        <v>4</v>
      </c>
      <c r="B49" s="46"/>
      <c r="C49" s="55"/>
      <c r="D49" s="77" t="s">
        <v>108</v>
      </c>
      <c r="E49" s="78"/>
      <c r="F49" s="50"/>
      <c r="G49" s="65"/>
      <c r="H49" s="52"/>
      <c r="J49" s="61"/>
    </row>
    <row r="50" customFormat="false" ht="13.45" hidden="false" customHeight="false" outlineLevel="0" collapsed="false">
      <c r="A50" s="53" t="s">
        <v>109</v>
      </c>
      <c r="B50" s="54" t="s">
        <v>34</v>
      </c>
      <c r="C50" s="55" t="n">
        <v>42759</v>
      </c>
      <c r="D50" s="56" t="s">
        <v>110</v>
      </c>
      <c r="E50" s="57" t="s">
        <v>39</v>
      </c>
      <c r="F50" s="50" t="n">
        <v>333</v>
      </c>
      <c r="G50" s="50" t="n">
        <v>198.335556</v>
      </c>
      <c r="H50" s="50" t="n">
        <v>66045.74</v>
      </c>
      <c r="J50" s="59" t="n">
        <f aca="false">H50/$H$150</f>
        <v>0.014806396630955</v>
      </c>
    </row>
    <row r="51" customFormat="false" ht="13.45" hidden="false" customHeight="false" outlineLevel="0" collapsed="false">
      <c r="A51" s="53" t="s">
        <v>111</v>
      </c>
      <c r="B51" s="54" t="s">
        <v>34</v>
      </c>
      <c r="C51" s="55" t="n">
        <v>42763</v>
      </c>
      <c r="D51" s="56" t="s">
        <v>112</v>
      </c>
      <c r="E51" s="57" t="s">
        <v>39</v>
      </c>
      <c r="F51" s="50" t="n">
        <v>1000</v>
      </c>
      <c r="G51" s="50" t="n">
        <v>299.772422</v>
      </c>
      <c r="H51" s="50" t="n">
        <v>299772.42</v>
      </c>
      <c r="J51" s="59" t="n">
        <f aca="false">H51/$H$150</f>
        <v>0.0672041731918094</v>
      </c>
    </row>
    <row r="52" customFormat="false" ht="13.45" hidden="false" customHeight="false" outlineLevel="0" collapsed="false">
      <c r="A52" s="53" t="s">
        <v>113</v>
      </c>
      <c r="B52" s="54" t="s">
        <v>34</v>
      </c>
      <c r="C52" s="55" t="n">
        <v>42767</v>
      </c>
      <c r="D52" s="56" t="s">
        <v>114</v>
      </c>
      <c r="E52" s="57" t="s">
        <v>39</v>
      </c>
      <c r="F52" s="50" t="n">
        <v>468</v>
      </c>
      <c r="G52" s="50" t="n">
        <v>602.590848</v>
      </c>
      <c r="H52" s="50" t="n">
        <v>282012.52</v>
      </c>
      <c r="J52" s="59" t="n">
        <f aca="false">H52/$H$150</f>
        <v>0.0632226881857197</v>
      </c>
    </row>
    <row r="53" customFormat="false" ht="13.45" hidden="false" customHeight="false" outlineLevel="0" collapsed="false">
      <c r="A53" s="53" t="s">
        <v>115</v>
      </c>
      <c r="B53" s="54" t="s">
        <v>34</v>
      </c>
      <c r="C53" s="55" t="n">
        <v>40513</v>
      </c>
      <c r="D53" s="56" t="s">
        <v>116</v>
      </c>
      <c r="E53" s="57" t="s">
        <v>39</v>
      </c>
      <c r="F53" s="50" t="n">
        <v>333</v>
      </c>
      <c r="G53" s="50" t="n">
        <v>89.35</v>
      </c>
      <c r="H53" s="50" t="n">
        <v>29753.55</v>
      </c>
      <c r="J53" s="59" t="n">
        <f aca="false">H53/$H$150</f>
        <v>0.00667026915708644</v>
      </c>
    </row>
    <row r="54" customFormat="false" ht="13.45" hidden="false" customHeight="false" outlineLevel="0" collapsed="false">
      <c r="A54" s="53" t="s">
        <v>117</v>
      </c>
      <c r="B54" s="54" t="s">
        <v>34</v>
      </c>
      <c r="C54" s="55" t="n">
        <v>40514</v>
      </c>
      <c r="D54" s="56" t="s">
        <v>118</v>
      </c>
      <c r="E54" s="57" t="s">
        <v>39</v>
      </c>
      <c r="F54" s="50" t="n">
        <v>1000</v>
      </c>
      <c r="G54" s="50" t="n">
        <v>148.79</v>
      </c>
      <c r="H54" s="50" t="n">
        <v>148790</v>
      </c>
      <c r="J54" s="59" t="n">
        <f aca="false">H54/$H$150</f>
        <v>0.0333563338789116</v>
      </c>
    </row>
    <row r="55" customFormat="false" ht="13.45" hidden="false" customHeight="false" outlineLevel="0" collapsed="false">
      <c r="A55" s="53" t="s">
        <v>119</v>
      </c>
      <c r="B55" s="54" t="s">
        <v>34</v>
      </c>
      <c r="C55" s="55" t="n">
        <v>40515</v>
      </c>
      <c r="D55" s="56" t="s">
        <v>120</v>
      </c>
      <c r="E55" s="57" t="s">
        <v>39</v>
      </c>
      <c r="F55" s="50" t="n">
        <v>468</v>
      </c>
      <c r="G55" s="50" t="n">
        <v>226.1</v>
      </c>
      <c r="H55" s="50" t="n">
        <v>105814.8</v>
      </c>
      <c r="J55" s="59" t="n">
        <f aca="false">H55/$H$150</f>
        <v>0.0237219826475587</v>
      </c>
    </row>
    <row r="56" customFormat="false" ht="13.45" hidden="false" customHeight="false" outlineLevel="0" collapsed="false">
      <c r="A56" s="53" t="s">
        <v>121</v>
      </c>
      <c r="B56" s="54" t="s">
        <v>34</v>
      </c>
      <c r="C56" s="55" t="n">
        <v>41241</v>
      </c>
      <c r="D56" s="56" t="s">
        <v>122</v>
      </c>
      <c r="E56" s="57" t="s">
        <v>48</v>
      </c>
      <c r="F56" s="50" t="n">
        <v>70</v>
      </c>
      <c r="G56" s="50" t="n">
        <v>1411.61</v>
      </c>
      <c r="H56" s="50" t="n">
        <v>98812.7</v>
      </c>
      <c r="J56" s="59" t="n">
        <f aca="false">H56/$H$150</f>
        <v>0.0221522240249797</v>
      </c>
    </row>
    <row r="57" customFormat="false" ht="25.45" hidden="false" customHeight="false" outlineLevel="0" collapsed="false">
      <c r="A57" s="53" t="s">
        <v>123</v>
      </c>
      <c r="B57" s="54" t="s">
        <v>34</v>
      </c>
      <c r="C57" s="55" t="n">
        <v>43050</v>
      </c>
      <c r="D57" s="56" t="s">
        <v>124</v>
      </c>
      <c r="E57" s="57" t="s">
        <v>48</v>
      </c>
      <c r="F57" s="50" t="n">
        <v>29</v>
      </c>
      <c r="G57" s="50" t="n">
        <v>3852.492136</v>
      </c>
      <c r="H57" s="50" t="n">
        <v>111722.27</v>
      </c>
      <c r="J57" s="59" t="n">
        <f aca="false">H57/$H$150</f>
        <v>0.0250463427638276</v>
      </c>
    </row>
    <row r="58" customFormat="false" ht="25.45" hidden="false" customHeight="false" outlineLevel="0" collapsed="false">
      <c r="A58" s="53" t="s">
        <v>125</v>
      </c>
      <c r="B58" s="54" t="s">
        <v>34</v>
      </c>
      <c r="C58" s="55" t="n">
        <v>43051</v>
      </c>
      <c r="D58" s="56" t="s">
        <v>126</v>
      </c>
      <c r="E58" s="57" t="s">
        <v>48</v>
      </c>
      <c r="F58" s="50" t="n">
        <v>6</v>
      </c>
      <c r="G58" s="50" t="n">
        <v>4263.752004</v>
      </c>
      <c r="H58" s="50" t="n">
        <v>25582.51</v>
      </c>
      <c r="J58" s="59" t="n">
        <f aca="false">H58/$H$150</f>
        <v>0.00573518882331202</v>
      </c>
    </row>
    <row r="59" customFormat="false" ht="25.45" hidden="false" customHeight="false" outlineLevel="0" collapsed="false">
      <c r="A59" s="53" t="s">
        <v>127</v>
      </c>
      <c r="B59" s="54" t="s">
        <v>34</v>
      </c>
      <c r="C59" s="55" t="n">
        <v>43052</v>
      </c>
      <c r="D59" s="56" t="s">
        <v>128</v>
      </c>
      <c r="E59" s="57" t="s">
        <v>48</v>
      </c>
      <c r="F59" s="50" t="n">
        <v>2</v>
      </c>
      <c r="G59" s="50" t="n">
        <v>4675.024204</v>
      </c>
      <c r="H59" s="50" t="n">
        <v>9350.05</v>
      </c>
      <c r="J59" s="59" t="n">
        <f aca="false">H59/$H$150</f>
        <v>0.00209613139044638</v>
      </c>
    </row>
    <row r="60" customFormat="false" ht="25.45" hidden="false" customHeight="false" outlineLevel="0" collapsed="false">
      <c r="A60" s="53" t="s">
        <v>129</v>
      </c>
      <c r="B60" s="54" t="s">
        <v>34</v>
      </c>
      <c r="C60" s="55" t="n">
        <v>43053</v>
      </c>
      <c r="D60" s="56" t="s">
        <v>130</v>
      </c>
      <c r="E60" s="57" t="s">
        <v>48</v>
      </c>
      <c r="F60" s="50" t="n">
        <v>2</v>
      </c>
      <c r="G60" s="50" t="n">
        <v>5086.296404</v>
      </c>
      <c r="H60" s="50" t="n">
        <v>10172.59</v>
      </c>
      <c r="J60" s="59" t="n">
        <f aca="false">H60/$H$150</f>
        <v>0.00228053167856225</v>
      </c>
    </row>
    <row r="61" customFormat="false" ht="13.45" hidden="false" customHeight="false" outlineLevel="0" collapsed="false">
      <c r="A61" s="53" t="s">
        <v>131</v>
      </c>
      <c r="B61" s="54" t="s">
        <v>34</v>
      </c>
      <c r="C61" s="55" t="n">
        <v>43038</v>
      </c>
      <c r="D61" s="56" t="s">
        <v>132</v>
      </c>
      <c r="E61" s="57" t="s">
        <v>48</v>
      </c>
      <c r="F61" s="50" t="n">
        <v>39</v>
      </c>
      <c r="G61" s="50" t="n">
        <v>121.39596136</v>
      </c>
      <c r="H61" s="50" t="n">
        <v>4734.44</v>
      </c>
      <c r="J61" s="59" t="n">
        <f aca="false">H61/$H$150</f>
        <v>0.00106138558619312</v>
      </c>
    </row>
    <row r="62" customFormat="false" ht="13.45" hidden="false" customHeight="false" outlineLevel="0" collapsed="false">
      <c r="A62" s="53" t="s">
        <v>133</v>
      </c>
      <c r="B62" s="54" t="s">
        <v>34</v>
      </c>
      <c r="C62" s="55" t="n">
        <v>40683</v>
      </c>
      <c r="D62" s="56" t="s">
        <v>134</v>
      </c>
      <c r="E62" s="57" t="s">
        <v>39</v>
      </c>
      <c r="F62" s="50" t="n">
        <v>36</v>
      </c>
      <c r="G62" s="50" t="n">
        <v>369.7</v>
      </c>
      <c r="H62" s="50" t="n">
        <v>13309.2</v>
      </c>
      <c r="J62" s="59" t="n">
        <f aca="false">H62/$H$150</f>
        <v>0.00298370938141818</v>
      </c>
    </row>
    <row r="63" customFormat="false" ht="13.45" hidden="false" customHeight="false" outlineLevel="0" collapsed="false">
      <c r="A63" s="53" t="s">
        <v>135</v>
      </c>
      <c r="B63" s="54" t="s">
        <v>34</v>
      </c>
      <c r="C63" s="55" t="n">
        <v>42512</v>
      </c>
      <c r="D63" s="56" t="s">
        <v>136</v>
      </c>
      <c r="E63" s="57" t="s">
        <v>91</v>
      </c>
      <c r="F63" s="50" t="n">
        <v>1104.3318108697</v>
      </c>
      <c r="G63" s="50" t="n">
        <v>3.58</v>
      </c>
      <c r="H63" s="50" t="n">
        <v>3953.51</v>
      </c>
      <c r="J63" s="59" t="n">
        <f aca="false">H63/$H$150</f>
        <v>0.000886313593343745</v>
      </c>
    </row>
    <row r="64" customFormat="false" ht="13.45" hidden="false" customHeight="false" outlineLevel="0" collapsed="false">
      <c r="A64" s="53" t="s">
        <v>137</v>
      </c>
      <c r="B64" s="54" t="s">
        <v>34</v>
      </c>
      <c r="C64" s="55" t="n">
        <v>60020</v>
      </c>
      <c r="D64" s="56" t="s">
        <v>105</v>
      </c>
      <c r="E64" s="57" t="s">
        <v>102</v>
      </c>
      <c r="F64" s="50" t="n">
        <v>1656.49771630455</v>
      </c>
      <c r="G64" s="50" t="n">
        <v>5.328</v>
      </c>
      <c r="H64" s="50" t="n">
        <v>8825.82</v>
      </c>
      <c r="J64" s="59" t="n">
        <f aca="false">H64/$H$150</f>
        <v>0.00197860742439126</v>
      </c>
    </row>
    <row r="65" customFormat="false" ht="13.45" hidden="false" customHeight="false" outlineLevel="0" collapsed="false">
      <c r="A65" s="79"/>
      <c r="B65" s="79"/>
      <c r="C65" s="55"/>
      <c r="D65" s="56" t="s">
        <v>138</v>
      </c>
      <c r="E65" s="57"/>
      <c r="F65" s="50"/>
      <c r="G65" s="65"/>
      <c r="H65" s="52"/>
      <c r="J65" s="61"/>
    </row>
    <row r="66" customFormat="false" ht="13.45" hidden="false" customHeight="false" outlineLevel="0" collapsed="false">
      <c r="A66" s="53" t="s">
        <v>139</v>
      </c>
      <c r="B66" s="54" t="s">
        <v>34</v>
      </c>
      <c r="C66" s="55" t="n">
        <v>43335</v>
      </c>
      <c r="D66" s="56" t="s">
        <v>140</v>
      </c>
      <c r="E66" s="57" t="s">
        <v>91</v>
      </c>
      <c r="F66" s="50" t="n">
        <v>1104.3318108697</v>
      </c>
      <c r="G66" s="50" t="n">
        <v>2.4</v>
      </c>
      <c r="H66" s="50" t="n">
        <v>2650.4</v>
      </c>
      <c r="J66" s="59" t="n">
        <f aca="false">H66/$H$150</f>
        <v>0.000594177211591285</v>
      </c>
    </row>
    <row r="67" customFormat="false" ht="13.45" hidden="false" customHeight="false" outlineLevel="0" collapsed="false">
      <c r="A67" s="53" t="s">
        <v>141</v>
      </c>
      <c r="B67" s="54" t="s">
        <v>34</v>
      </c>
      <c r="C67" s="55" t="n">
        <v>40737</v>
      </c>
      <c r="D67" s="56" t="s">
        <v>142</v>
      </c>
      <c r="E67" s="57" t="s">
        <v>48</v>
      </c>
      <c r="F67" s="50" t="n">
        <v>1</v>
      </c>
      <c r="G67" s="50" t="n">
        <v>7084.69</v>
      </c>
      <c r="H67" s="50" t="n">
        <v>7084.69</v>
      </c>
      <c r="J67" s="59" t="n">
        <f aca="false">H67/$H$150</f>
        <v>0.00158827397720671</v>
      </c>
    </row>
    <row r="68" customFormat="false" ht="13.45" hidden="false" customHeight="false" outlineLevel="0" collapsed="false">
      <c r="A68" s="53" t="s">
        <v>143</v>
      </c>
      <c r="B68" s="54" t="s">
        <v>34</v>
      </c>
      <c r="C68" s="55" t="n">
        <v>40137</v>
      </c>
      <c r="D68" s="56" t="s">
        <v>144</v>
      </c>
      <c r="E68" s="57" t="s">
        <v>48</v>
      </c>
      <c r="F68" s="50" t="n">
        <v>1</v>
      </c>
      <c r="G68" s="50" t="n">
        <v>1558.71</v>
      </c>
      <c r="H68" s="50" t="n">
        <v>1558.71</v>
      </c>
      <c r="J68" s="59" t="n">
        <f aca="false">H68/$H$150</f>
        <v>0.000349437806172447</v>
      </c>
    </row>
    <row r="69" customFormat="false" ht="13.45" hidden="false" customHeight="false" outlineLevel="0" collapsed="false">
      <c r="A69" s="53"/>
      <c r="B69" s="54"/>
      <c r="C69" s="55"/>
      <c r="D69" s="77" t="s">
        <v>145</v>
      </c>
      <c r="E69" s="78"/>
      <c r="F69" s="50"/>
      <c r="G69" s="65"/>
      <c r="H69" s="52" t="n">
        <v>1229945.92</v>
      </c>
      <c r="J69" s="61"/>
    </row>
    <row r="70" customFormat="false" ht="12.8" hidden="false" customHeight="false" outlineLevel="0" collapsed="false">
      <c r="A70" s="53"/>
      <c r="B70" s="46"/>
      <c r="C70" s="55"/>
      <c r="D70" s="77"/>
      <c r="E70" s="78"/>
      <c r="F70" s="50"/>
      <c r="G70" s="65"/>
      <c r="H70" s="52"/>
      <c r="J70" s="61"/>
    </row>
    <row r="71" customFormat="false" ht="16.45" hidden="false" customHeight="false" outlineLevel="0" collapsed="false">
      <c r="A71" s="45" t="n">
        <v>5</v>
      </c>
      <c r="B71" s="46"/>
      <c r="C71" s="55"/>
      <c r="D71" s="77" t="s">
        <v>146</v>
      </c>
      <c r="E71" s="78"/>
      <c r="F71" s="50"/>
      <c r="G71" s="65"/>
      <c r="H71" s="52"/>
      <c r="J71" s="61"/>
    </row>
    <row r="72" customFormat="false" ht="13.45" hidden="false" customHeight="false" outlineLevel="0" collapsed="false">
      <c r="A72" s="53"/>
      <c r="B72" s="46"/>
      <c r="C72" s="55"/>
      <c r="D72" s="77" t="s">
        <v>147</v>
      </c>
      <c r="E72" s="78"/>
      <c r="F72" s="50"/>
      <c r="G72" s="65"/>
      <c r="H72" s="52"/>
      <c r="J72" s="61"/>
    </row>
    <row r="73" customFormat="false" ht="13.45" hidden="false" customHeight="false" outlineLevel="0" collapsed="false">
      <c r="A73" s="53" t="s">
        <v>148</v>
      </c>
      <c r="B73" s="54" t="s">
        <v>34</v>
      </c>
      <c r="C73" s="55" t="n">
        <v>42960</v>
      </c>
      <c r="D73" s="56" t="s">
        <v>149</v>
      </c>
      <c r="E73" s="57" t="s">
        <v>91</v>
      </c>
      <c r="F73" s="50" t="n">
        <v>712.8</v>
      </c>
      <c r="G73" s="50" t="n">
        <v>12.64</v>
      </c>
      <c r="H73" s="50" t="n">
        <v>9009.79</v>
      </c>
      <c r="J73" s="59" t="n">
        <f aca="false">H73/$H$150</f>
        <v>0.0020198505505671</v>
      </c>
    </row>
    <row r="74" customFormat="false" ht="13.45" hidden="false" customHeight="false" outlineLevel="0" collapsed="false">
      <c r="A74" s="53" t="s">
        <v>150</v>
      </c>
      <c r="B74" s="54" t="s">
        <v>151</v>
      </c>
      <c r="C74" s="55" t="n">
        <v>7040100230</v>
      </c>
      <c r="D74" s="56" t="s">
        <v>152</v>
      </c>
      <c r="E74" s="57" t="s">
        <v>91</v>
      </c>
      <c r="F74" s="50" t="n">
        <v>709.260053397935</v>
      </c>
      <c r="G74" s="50" t="n">
        <v>18.31</v>
      </c>
      <c r="H74" s="50" t="n">
        <v>12986.55</v>
      </c>
      <c r="J74" s="59" t="n">
        <f aca="false">H74/$H$150</f>
        <v>0.00291137642136689</v>
      </c>
    </row>
    <row r="75" customFormat="false" ht="13.45" hidden="false" customHeight="false" outlineLevel="0" collapsed="false">
      <c r="A75" s="53" t="s">
        <v>153</v>
      </c>
      <c r="B75" s="54" t="s">
        <v>34</v>
      </c>
      <c r="C75" s="55" t="n">
        <v>42512</v>
      </c>
      <c r="D75" s="56" t="s">
        <v>136</v>
      </c>
      <c r="E75" s="57" t="s">
        <v>91</v>
      </c>
      <c r="F75" s="50" t="n">
        <v>3.53994660206498</v>
      </c>
      <c r="G75" s="50" t="n">
        <v>3.58</v>
      </c>
      <c r="H75" s="50" t="n">
        <v>12.67</v>
      </c>
      <c r="J75" s="59" t="n">
        <f aca="false">H75/$H$150</f>
        <v>2.84041098357289E-006</v>
      </c>
    </row>
    <row r="76" customFormat="false" ht="13.45" hidden="false" customHeight="false" outlineLevel="0" collapsed="false">
      <c r="A76" s="53" t="s">
        <v>154</v>
      </c>
      <c r="B76" s="54" t="s">
        <v>34</v>
      </c>
      <c r="C76" s="55" t="n">
        <v>60020</v>
      </c>
      <c r="D76" s="56" t="s">
        <v>105</v>
      </c>
      <c r="E76" s="57" t="s">
        <v>102</v>
      </c>
      <c r="F76" s="50" t="n">
        <v>5.30991990309747</v>
      </c>
      <c r="G76" s="50" t="n">
        <v>5.328</v>
      </c>
      <c r="H76" s="50" t="n">
        <v>28.29</v>
      </c>
      <c r="J76" s="59" t="n">
        <f aca="false">H76/$H$150</f>
        <v>6.34216469812763E-006</v>
      </c>
    </row>
    <row r="77" customFormat="false" ht="13.45" hidden="false" customHeight="false" outlineLevel="0" collapsed="false">
      <c r="A77" s="79"/>
      <c r="B77" s="54"/>
      <c r="C77" s="55"/>
      <c r="D77" s="56" t="s">
        <v>138</v>
      </c>
      <c r="E77" s="57"/>
      <c r="F77" s="50"/>
      <c r="G77" s="50"/>
      <c r="H77" s="50"/>
      <c r="J77" s="59"/>
    </row>
    <row r="78" customFormat="false" ht="13.45" hidden="false" customHeight="false" outlineLevel="0" collapsed="false">
      <c r="A78" s="79"/>
      <c r="B78" s="54"/>
      <c r="C78" s="55"/>
      <c r="D78" s="77" t="s">
        <v>155</v>
      </c>
      <c r="E78" s="78"/>
      <c r="F78" s="50"/>
      <c r="G78" s="50"/>
      <c r="H78" s="50"/>
      <c r="J78" s="59"/>
    </row>
    <row r="79" customFormat="false" ht="13.45" hidden="false" customHeight="false" outlineLevel="0" collapsed="false">
      <c r="A79" s="53" t="s">
        <v>156</v>
      </c>
      <c r="B79" s="54" t="s">
        <v>151</v>
      </c>
      <c r="C79" s="55" t="n">
        <v>7230100080</v>
      </c>
      <c r="D79" s="56" t="s">
        <v>157</v>
      </c>
      <c r="E79" s="57" t="s">
        <v>158</v>
      </c>
      <c r="F79" s="50" t="n">
        <v>13</v>
      </c>
      <c r="G79" s="50" t="n">
        <v>637.56</v>
      </c>
      <c r="H79" s="50" t="n">
        <v>8288.28</v>
      </c>
      <c r="J79" s="59" t="n">
        <f aca="false">H79/$H$150</f>
        <v>0.00185809956960754</v>
      </c>
    </row>
    <row r="80" customFormat="false" ht="13.45" hidden="false" customHeight="false" outlineLevel="0" collapsed="false">
      <c r="A80" s="53" t="s">
        <v>159</v>
      </c>
      <c r="B80" s="54" t="s">
        <v>151</v>
      </c>
      <c r="C80" s="55" t="n">
        <v>7210100720</v>
      </c>
      <c r="D80" s="56" t="s">
        <v>160</v>
      </c>
      <c r="E80" s="57" t="s">
        <v>158</v>
      </c>
      <c r="F80" s="50" t="n">
        <v>13</v>
      </c>
      <c r="G80" s="50" t="n">
        <v>632.41</v>
      </c>
      <c r="H80" s="50" t="n">
        <v>8221.33</v>
      </c>
      <c r="J80" s="59" t="n">
        <f aca="false">H80/$H$150</f>
        <v>0.0018430904523739</v>
      </c>
    </row>
    <row r="81" customFormat="false" ht="13.45" hidden="false" customHeight="false" outlineLevel="0" collapsed="false">
      <c r="A81" s="53" t="s">
        <v>161</v>
      </c>
      <c r="B81" s="54" t="s">
        <v>27</v>
      </c>
      <c r="C81" s="80" t="n">
        <v>1</v>
      </c>
      <c r="D81" s="56" t="s">
        <v>162</v>
      </c>
      <c r="E81" s="78" t="s">
        <v>163</v>
      </c>
      <c r="F81" s="50" t="n">
        <v>12</v>
      </c>
      <c r="G81" s="50" t="n">
        <v>326.003012566</v>
      </c>
      <c r="H81" s="50" t="n">
        <v>3912.04</v>
      </c>
      <c r="J81" s="59" t="n">
        <f aca="false">H81/$H$150</f>
        <v>0.000877016683833977</v>
      </c>
    </row>
    <row r="82" customFormat="false" ht="13.45" hidden="false" customHeight="false" outlineLevel="0" collapsed="false">
      <c r="A82" s="53" t="s">
        <v>164</v>
      </c>
      <c r="B82" s="54" t="s">
        <v>27</v>
      </c>
      <c r="C82" s="80" t="n">
        <v>2</v>
      </c>
      <c r="D82" s="56" t="s">
        <v>165</v>
      </c>
      <c r="E82" s="78" t="s">
        <v>163</v>
      </c>
      <c r="F82" s="50" t="n">
        <v>1</v>
      </c>
      <c r="G82" s="50" t="n">
        <v>464.102512566</v>
      </c>
      <c r="H82" s="50" t="n">
        <v>464.1</v>
      </c>
      <c r="J82" s="59" t="n">
        <f aca="false">H82/$H$150</f>
        <v>0.000104043783541924</v>
      </c>
    </row>
    <row r="83" customFormat="false" ht="13.45" hidden="false" customHeight="false" outlineLevel="0" collapsed="false">
      <c r="A83" s="79"/>
      <c r="B83" s="54"/>
      <c r="C83" s="55"/>
      <c r="D83" s="77" t="s">
        <v>166</v>
      </c>
      <c r="E83" s="78"/>
      <c r="F83" s="50"/>
      <c r="G83" s="50"/>
      <c r="H83" s="50"/>
      <c r="J83" s="59" t="n">
        <f aca="false">H83/$H$150</f>
        <v>0</v>
      </c>
    </row>
    <row r="84" customFormat="false" ht="13.45" hidden="false" customHeight="false" outlineLevel="0" collapsed="false">
      <c r="A84" s="53" t="s">
        <v>167</v>
      </c>
      <c r="B84" s="54" t="s">
        <v>151</v>
      </c>
      <c r="C84" s="55" t="n">
        <v>7250100010</v>
      </c>
      <c r="D84" s="56" t="s">
        <v>168</v>
      </c>
      <c r="E84" s="57" t="s">
        <v>39</v>
      </c>
      <c r="F84" s="50" t="n">
        <v>1152</v>
      </c>
      <c r="G84" s="50" t="n">
        <v>52.12</v>
      </c>
      <c r="H84" s="50" t="n">
        <v>60042.24</v>
      </c>
      <c r="J84" s="59" t="n">
        <f aca="false">H84/$H$150</f>
        <v>0.0134605081274127</v>
      </c>
    </row>
    <row r="85" customFormat="false" ht="13.45" hidden="false" customHeight="false" outlineLevel="0" collapsed="false">
      <c r="A85" s="53" t="s">
        <v>169</v>
      </c>
      <c r="B85" s="54" t="s">
        <v>151</v>
      </c>
      <c r="C85" s="55" t="n">
        <v>7250100090</v>
      </c>
      <c r="D85" s="56" t="s">
        <v>170</v>
      </c>
      <c r="E85" s="57" t="s">
        <v>39</v>
      </c>
      <c r="F85" s="50" t="n">
        <v>36</v>
      </c>
      <c r="G85" s="50" t="n">
        <v>102.67</v>
      </c>
      <c r="H85" s="50" t="n">
        <v>3696.12</v>
      </c>
      <c r="J85" s="59" t="n">
        <f aca="false">H85/$H$150</f>
        <v>0.000828610879605638</v>
      </c>
    </row>
    <row r="86" customFormat="false" ht="13.45" hidden="false" customHeight="false" outlineLevel="0" collapsed="false">
      <c r="A86" s="79"/>
      <c r="B86" s="54"/>
      <c r="C86" s="55"/>
      <c r="D86" s="77" t="s">
        <v>171</v>
      </c>
      <c r="E86" s="78"/>
      <c r="F86" s="50"/>
      <c r="G86" s="50"/>
      <c r="H86" s="50"/>
      <c r="J86" s="59"/>
    </row>
    <row r="87" customFormat="false" ht="13.45" hidden="false" customHeight="false" outlineLevel="0" collapsed="false">
      <c r="A87" s="53" t="s">
        <v>172</v>
      </c>
      <c r="B87" s="54" t="s">
        <v>34</v>
      </c>
      <c r="C87" s="55" t="n">
        <v>42943</v>
      </c>
      <c r="D87" s="56" t="s">
        <v>173</v>
      </c>
      <c r="E87" s="57" t="s">
        <v>91</v>
      </c>
      <c r="F87" s="50" t="n">
        <v>546</v>
      </c>
      <c r="G87" s="50" t="n">
        <v>67.94</v>
      </c>
      <c r="H87" s="50" t="n">
        <v>37095.24</v>
      </c>
      <c r="J87" s="59" t="n">
        <f aca="false">H87/$H$150</f>
        <v>0.00831615841628038</v>
      </c>
    </row>
    <row r="88" customFormat="false" ht="13.45" hidden="false" customHeight="false" outlineLevel="0" collapsed="false">
      <c r="A88" s="53" t="s">
        <v>174</v>
      </c>
      <c r="B88" s="54" t="s">
        <v>151</v>
      </c>
      <c r="C88" s="55" t="n">
        <v>7040100230</v>
      </c>
      <c r="D88" s="56" t="s">
        <v>152</v>
      </c>
      <c r="E88" s="57" t="s">
        <v>91</v>
      </c>
      <c r="F88" s="50" t="n">
        <v>545.71426</v>
      </c>
      <c r="G88" s="50" t="n">
        <v>18.31</v>
      </c>
      <c r="H88" s="50" t="n">
        <v>9992.03</v>
      </c>
      <c r="J88" s="59" t="n">
        <f aca="false">H88/$H$150</f>
        <v>0.00224005301974663</v>
      </c>
    </row>
    <row r="89" customFormat="false" ht="13.45" hidden="false" customHeight="false" outlineLevel="0" collapsed="false">
      <c r="A89" s="53" t="s">
        <v>175</v>
      </c>
      <c r="B89" s="54" t="s">
        <v>34</v>
      </c>
      <c r="C89" s="55" t="n">
        <v>42512</v>
      </c>
      <c r="D89" s="56" t="s">
        <v>136</v>
      </c>
      <c r="E89" s="57" t="s">
        <v>91</v>
      </c>
      <c r="F89" s="50" t="n">
        <v>0.400036</v>
      </c>
      <c r="G89" s="50" t="n">
        <v>3.58</v>
      </c>
      <c r="H89" s="50" t="n">
        <v>1.43</v>
      </c>
      <c r="J89" s="59" t="n">
        <f aca="false">H89/$H$150</f>
        <v>3.20583086543744E-007</v>
      </c>
    </row>
    <row r="90" customFormat="false" ht="13.45" hidden="false" customHeight="false" outlineLevel="0" collapsed="false">
      <c r="A90" s="53" t="s">
        <v>176</v>
      </c>
      <c r="B90" s="54" t="s">
        <v>34</v>
      </c>
      <c r="C90" s="55" t="n">
        <v>60020</v>
      </c>
      <c r="D90" s="56" t="s">
        <v>105</v>
      </c>
      <c r="E90" s="57" t="s">
        <v>102</v>
      </c>
      <c r="F90" s="50" t="n">
        <v>0.600054</v>
      </c>
      <c r="G90" s="50" t="n">
        <v>5.328</v>
      </c>
      <c r="H90" s="50" t="n">
        <v>3.2</v>
      </c>
      <c r="J90" s="59" t="n">
        <f aca="false">H90/$H$150</f>
        <v>7.17388725132853E-007</v>
      </c>
    </row>
    <row r="91" customFormat="false" ht="13.45" hidden="false" customHeight="false" outlineLevel="0" collapsed="false">
      <c r="A91" s="79"/>
      <c r="B91" s="54"/>
      <c r="C91" s="55"/>
      <c r="D91" s="56" t="s">
        <v>138</v>
      </c>
      <c r="E91" s="78"/>
      <c r="F91" s="50"/>
      <c r="G91" s="50"/>
      <c r="H91" s="50"/>
      <c r="J91" s="59"/>
    </row>
    <row r="92" customFormat="false" ht="13.45" hidden="false" customHeight="false" outlineLevel="0" collapsed="false">
      <c r="A92" s="53" t="s">
        <v>177</v>
      </c>
      <c r="B92" s="54" t="s">
        <v>151</v>
      </c>
      <c r="C92" s="55" t="n">
        <v>7200100090</v>
      </c>
      <c r="D92" s="56" t="s">
        <v>178</v>
      </c>
      <c r="E92" s="57" t="s">
        <v>158</v>
      </c>
      <c r="F92" s="50" t="n">
        <v>91</v>
      </c>
      <c r="G92" s="50" t="n">
        <v>196.94</v>
      </c>
      <c r="H92" s="50" t="n">
        <v>17921.54</v>
      </c>
      <c r="J92" s="59" t="n">
        <f aca="false">H92/$H$150</f>
        <v>0.00401772210406795</v>
      </c>
    </row>
    <row r="93" customFormat="false" ht="13.45" hidden="false" customHeight="false" outlineLevel="0" collapsed="false">
      <c r="A93" s="53" t="s">
        <v>179</v>
      </c>
      <c r="B93" s="54" t="s">
        <v>151</v>
      </c>
      <c r="C93" s="55" t="n">
        <v>7200100170</v>
      </c>
      <c r="D93" s="56" t="s">
        <v>180</v>
      </c>
      <c r="E93" s="57" t="s">
        <v>158</v>
      </c>
      <c r="F93" s="50" t="n">
        <v>91</v>
      </c>
      <c r="G93" s="50" t="n">
        <v>246.72</v>
      </c>
      <c r="H93" s="50" t="n">
        <v>22451.52</v>
      </c>
      <c r="J93" s="59" t="n">
        <f aca="false">H93/$H$150</f>
        <v>0.00503327103440461</v>
      </c>
    </row>
    <row r="94" customFormat="false" ht="13.45" hidden="false" customHeight="false" outlineLevel="0" collapsed="false">
      <c r="A94" s="53"/>
      <c r="B94" s="54"/>
      <c r="C94" s="55"/>
      <c r="D94" s="81" t="s">
        <v>181</v>
      </c>
      <c r="E94" s="57"/>
      <c r="F94" s="50"/>
      <c r="G94" s="50"/>
      <c r="H94" s="50"/>
      <c r="J94" s="59"/>
    </row>
    <row r="95" customFormat="false" ht="13.45" hidden="false" customHeight="false" outlineLevel="0" collapsed="false">
      <c r="A95" s="53" t="s">
        <v>182</v>
      </c>
      <c r="B95" s="54" t="s">
        <v>34</v>
      </c>
      <c r="C95" s="55" t="n">
        <v>42960</v>
      </c>
      <c r="D95" s="56" t="s">
        <v>149</v>
      </c>
      <c r="E95" s="57" t="s">
        <v>91</v>
      </c>
      <c r="F95" s="50" t="n">
        <v>226.8</v>
      </c>
      <c r="G95" s="50" t="n">
        <v>12.64</v>
      </c>
      <c r="H95" s="50" t="n">
        <v>2866.75</v>
      </c>
      <c r="J95" s="59" t="n">
        <f aca="false">H95/$H$150</f>
        <v>0.000642679414929564</v>
      </c>
    </row>
    <row r="96" customFormat="false" ht="49.45" hidden="false" customHeight="false" outlineLevel="0" collapsed="false">
      <c r="A96" s="53" t="s">
        <v>183</v>
      </c>
      <c r="B96" s="54" t="s">
        <v>7</v>
      </c>
      <c r="C96" s="82" t="s">
        <v>184</v>
      </c>
      <c r="D96" s="83" t="s">
        <v>185</v>
      </c>
      <c r="E96" s="82" t="s">
        <v>186</v>
      </c>
      <c r="F96" s="50" t="n">
        <v>378</v>
      </c>
      <c r="G96" s="50" t="n">
        <v>1312.779</v>
      </c>
      <c r="H96" s="50" t="n">
        <v>496230.46</v>
      </c>
      <c r="J96" s="59" t="n">
        <f aca="false">H96/$H$150</f>
        <v>0.11124691783484</v>
      </c>
    </row>
    <row r="97" customFormat="false" ht="49.45" hidden="false" customHeight="false" outlineLevel="0" collapsed="false">
      <c r="A97" s="53" t="s">
        <v>187</v>
      </c>
      <c r="B97" s="54" t="s">
        <v>7</v>
      </c>
      <c r="C97" s="82" t="s">
        <v>188</v>
      </c>
      <c r="D97" s="83" t="s">
        <v>189</v>
      </c>
      <c r="E97" s="82" t="s">
        <v>186</v>
      </c>
      <c r="F97" s="50" t="n">
        <v>378</v>
      </c>
      <c r="G97" s="50" t="n">
        <v>6.4083</v>
      </c>
      <c r="H97" s="50" t="n">
        <v>2422.34</v>
      </c>
      <c r="J97" s="59" t="n">
        <f aca="false">H97/$H$150</f>
        <v>0.000543049813886973</v>
      </c>
    </row>
    <row r="98" customFormat="false" ht="13.45" hidden="false" customHeight="false" outlineLevel="0" collapsed="false">
      <c r="A98" s="53" t="s">
        <v>190</v>
      </c>
      <c r="B98" s="54" t="s">
        <v>34</v>
      </c>
      <c r="C98" s="55" t="n">
        <v>42512</v>
      </c>
      <c r="D98" s="56" t="s">
        <v>136</v>
      </c>
      <c r="E98" s="57" t="s">
        <v>91</v>
      </c>
      <c r="F98" s="50" t="n">
        <v>189.9072</v>
      </c>
      <c r="G98" s="50" t="n">
        <v>3.58</v>
      </c>
      <c r="H98" s="50" t="n">
        <v>679.87</v>
      </c>
      <c r="J98" s="59" t="n">
        <f aca="false">H98/$H$150</f>
        <v>0.000152415960173773</v>
      </c>
    </row>
    <row r="99" customFormat="false" ht="13.45" hidden="false" customHeight="false" outlineLevel="0" collapsed="false">
      <c r="A99" s="53" t="s">
        <v>191</v>
      </c>
      <c r="B99" s="54" t="s">
        <v>34</v>
      </c>
      <c r="C99" s="55" t="n">
        <v>60020</v>
      </c>
      <c r="D99" s="56" t="s">
        <v>105</v>
      </c>
      <c r="E99" s="57" t="s">
        <v>102</v>
      </c>
      <c r="F99" s="50" t="n">
        <v>284.8608</v>
      </c>
      <c r="G99" s="50" t="n">
        <v>5.328</v>
      </c>
      <c r="H99" s="50" t="n">
        <v>1517.74</v>
      </c>
      <c r="J99" s="59" t="n">
        <f aca="false">H99/$H$150</f>
        <v>0.00034025298865098</v>
      </c>
    </row>
    <row r="100" customFormat="false" ht="13.45" hidden="false" customHeight="false" outlineLevel="0" collapsed="false">
      <c r="A100" s="53"/>
      <c r="B100" s="54"/>
      <c r="C100" s="55"/>
      <c r="D100" s="56" t="s">
        <v>138</v>
      </c>
      <c r="E100" s="57"/>
      <c r="F100" s="50"/>
      <c r="G100" s="50"/>
      <c r="H100" s="50"/>
      <c r="J100" s="59"/>
    </row>
    <row r="101" customFormat="false" ht="13.45" hidden="false" customHeight="false" outlineLevel="0" collapsed="false">
      <c r="A101" s="53" t="s">
        <v>192</v>
      </c>
      <c r="B101" s="54" t="s">
        <v>34</v>
      </c>
      <c r="C101" s="55" t="n">
        <v>43335</v>
      </c>
      <c r="D101" s="56" t="s">
        <v>140</v>
      </c>
      <c r="E101" s="57" t="s">
        <v>91</v>
      </c>
      <c r="F101" s="50" t="n">
        <v>193.847182602065</v>
      </c>
      <c r="G101" s="50" t="n">
        <v>2.4</v>
      </c>
      <c r="H101" s="50" t="n">
        <v>465.23</v>
      </c>
      <c r="J101" s="59" t="n">
        <f aca="false">H101/$H$150</f>
        <v>0.000104297111435487</v>
      </c>
    </row>
    <row r="102" customFormat="false" ht="13.45" hidden="false" customHeight="false" outlineLevel="0" collapsed="false">
      <c r="A102" s="53"/>
      <c r="B102" s="54"/>
      <c r="C102" s="55"/>
      <c r="D102" s="77" t="s">
        <v>193</v>
      </c>
      <c r="E102" s="78"/>
      <c r="F102" s="50"/>
      <c r="G102" s="65"/>
      <c r="H102" s="52" t="n">
        <v>698308.76</v>
      </c>
      <c r="J102" s="61"/>
    </row>
    <row r="103" customFormat="false" ht="12.8" hidden="false" customHeight="false" outlineLevel="0" collapsed="false">
      <c r="A103" s="53"/>
      <c r="B103" s="54"/>
      <c r="C103" s="55"/>
      <c r="D103" s="77"/>
      <c r="E103" s="78"/>
      <c r="F103" s="50"/>
      <c r="G103" s="65"/>
      <c r="H103" s="52"/>
      <c r="J103" s="61"/>
    </row>
    <row r="104" customFormat="false" ht="16.45" hidden="false" customHeight="false" outlineLevel="0" collapsed="false">
      <c r="A104" s="45" t="n">
        <v>6</v>
      </c>
      <c r="B104" s="54"/>
      <c r="C104" s="55"/>
      <c r="D104" s="77" t="s">
        <v>194</v>
      </c>
      <c r="E104" s="78"/>
      <c r="F104" s="50"/>
      <c r="G104" s="65"/>
      <c r="H104" s="52"/>
      <c r="J104" s="61"/>
    </row>
    <row r="105" customFormat="false" ht="13.45" hidden="false" customHeight="false" outlineLevel="0" collapsed="false">
      <c r="A105" s="53" t="s">
        <v>195</v>
      </c>
      <c r="B105" s="54" t="s">
        <v>34</v>
      </c>
      <c r="C105" s="55" t="n">
        <v>42960</v>
      </c>
      <c r="D105" s="56" t="s">
        <v>149</v>
      </c>
      <c r="E105" s="57" t="s">
        <v>91</v>
      </c>
      <c r="F105" s="50" t="n">
        <v>805.385860384616</v>
      </c>
      <c r="G105" s="50" t="n">
        <v>12.64</v>
      </c>
      <c r="H105" s="50" t="n">
        <v>10180.08</v>
      </c>
      <c r="J105" s="59" t="n">
        <f aca="false">H105/$H$150</f>
        <v>0.00228221081654702</v>
      </c>
    </row>
    <row r="106" customFormat="false" ht="13.45" hidden="false" customHeight="false" outlineLevel="0" collapsed="false">
      <c r="A106" s="53" t="s">
        <v>196</v>
      </c>
      <c r="B106" s="54" t="s">
        <v>34</v>
      </c>
      <c r="C106" s="55" t="n">
        <v>42963</v>
      </c>
      <c r="D106" s="56" t="s">
        <v>197</v>
      </c>
      <c r="E106" s="57" t="s">
        <v>91</v>
      </c>
      <c r="F106" s="50" t="n">
        <v>505.267416666667</v>
      </c>
      <c r="G106" s="50" t="n">
        <v>13.73</v>
      </c>
      <c r="H106" s="50" t="n">
        <v>6937.32</v>
      </c>
      <c r="J106" s="59" t="n">
        <f aca="false">H106/$H$150</f>
        <v>0.00155523598457458</v>
      </c>
    </row>
    <row r="107" customFormat="false" ht="13.45" hidden="false" customHeight="false" outlineLevel="0" collapsed="false">
      <c r="A107" s="53" t="s">
        <v>198</v>
      </c>
      <c r="B107" s="54" t="s">
        <v>34</v>
      </c>
      <c r="C107" s="55" t="n">
        <v>42943</v>
      </c>
      <c r="D107" s="56" t="s">
        <v>173</v>
      </c>
      <c r="E107" s="57" t="s">
        <v>91</v>
      </c>
      <c r="F107" s="50" t="n">
        <v>546</v>
      </c>
      <c r="G107" s="50" t="n">
        <v>67.94</v>
      </c>
      <c r="H107" s="50" t="n">
        <v>37095.24</v>
      </c>
      <c r="J107" s="59" t="n">
        <f aca="false">H107/$H$150</f>
        <v>0.00831615841628038</v>
      </c>
    </row>
    <row r="108" customFormat="false" ht="25.45" hidden="false" customHeight="false" outlineLevel="0" collapsed="false">
      <c r="A108" s="53" t="s">
        <v>199</v>
      </c>
      <c r="B108" s="54" t="s">
        <v>7</v>
      </c>
      <c r="C108" s="55" t="s">
        <v>200</v>
      </c>
      <c r="D108" s="56" t="s">
        <v>201</v>
      </c>
      <c r="E108" s="78" t="s">
        <v>186</v>
      </c>
      <c r="F108" s="50" t="n">
        <v>1482</v>
      </c>
      <c r="G108" s="50" t="n">
        <v>37.8348</v>
      </c>
      <c r="H108" s="50" t="n">
        <v>56071.17</v>
      </c>
      <c r="J108" s="59" t="n">
        <f aca="false">H108/$H$150</f>
        <v>0.0125702578634398</v>
      </c>
    </row>
    <row r="109" customFormat="false" ht="25.45" hidden="false" customHeight="false" outlineLevel="0" collapsed="false">
      <c r="A109" s="53" t="s">
        <v>202</v>
      </c>
      <c r="B109" s="54" t="s">
        <v>7</v>
      </c>
      <c r="C109" s="55" t="s">
        <v>203</v>
      </c>
      <c r="D109" s="56" t="s">
        <v>204</v>
      </c>
      <c r="E109" s="78" t="s">
        <v>186</v>
      </c>
      <c r="F109" s="50" t="n">
        <v>1482</v>
      </c>
      <c r="G109" s="50" t="n">
        <v>10.0491</v>
      </c>
      <c r="H109" s="50" t="n">
        <v>14892.77</v>
      </c>
      <c r="J109" s="59" t="n">
        <f aca="false">H109/$H$150</f>
        <v>0.003338720401249</v>
      </c>
    </row>
    <row r="110" customFormat="false" ht="13.45" hidden="false" customHeight="false" outlineLevel="0" collapsed="false">
      <c r="A110" s="53" t="s">
        <v>205</v>
      </c>
      <c r="B110" s="54" t="s">
        <v>151</v>
      </c>
      <c r="C110" s="55" t="n">
        <v>7080100010</v>
      </c>
      <c r="D110" s="56" t="s">
        <v>206</v>
      </c>
      <c r="E110" s="57" t="s">
        <v>158</v>
      </c>
      <c r="F110" s="50" t="n">
        <v>41</v>
      </c>
      <c r="G110" s="84" t="n">
        <v>1780.57</v>
      </c>
      <c r="H110" s="50" t="n">
        <v>73003.37</v>
      </c>
      <c r="J110" s="59" t="n">
        <f aca="false">H110/$H$150</f>
        <v>0.0163661857920944</v>
      </c>
    </row>
    <row r="111" customFormat="false" ht="13.45" hidden="false" customHeight="false" outlineLevel="0" collapsed="false">
      <c r="A111" s="53" t="s">
        <v>207</v>
      </c>
      <c r="B111" s="54" t="s">
        <v>151</v>
      </c>
      <c r="C111" s="55" t="n">
        <v>7080100060</v>
      </c>
      <c r="D111" s="56" t="s">
        <v>208</v>
      </c>
      <c r="E111" s="57" t="s">
        <v>158</v>
      </c>
      <c r="F111" s="50" t="n">
        <v>1</v>
      </c>
      <c r="G111" s="84" t="n">
        <v>4262.5</v>
      </c>
      <c r="H111" s="50" t="n">
        <v>4262.5</v>
      </c>
      <c r="J111" s="59" t="n">
        <f aca="false">H111/$H$150</f>
        <v>0.00095558420027462</v>
      </c>
    </row>
    <row r="112" customFormat="false" ht="13.45" hidden="false" customHeight="false" outlineLevel="0" collapsed="false">
      <c r="A112" s="53" t="s">
        <v>209</v>
      </c>
      <c r="B112" s="54" t="s">
        <v>151</v>
      </c>
      <c r="C112" s="55" t="n">
        <v>7080100070</v>
      </c>
      <c r="D112" s="56" t="s">
        <v>210</v>
      </c>
      <c r="E112" s="57" t="s">
        <v>158</v>
      </c>
      <c r="F112" s="50" t="n">
        <v>1</v>
      </c>
      <c r="G112" s="84" t="n">
        <v>4535.79</v>
      </c>
      <c r="H112" s="50" t="n">
        <v>4535.79</v>
      </c>
      <c r="J112" s="59" t="n">
        <f aca="false">H112/$H$150</f>
        <v>0.00101685143924073</v>
      </c>
    </row>
    <row r="113" customFormat="false" ht="13.45" hidden="false" customHeight="false" outlineLevel="0" collapsed="false">
      <c r="A113" s="53" t="s">
        <v>211</v>
      </c>
      <c r="B113" s="54" t="s">
        <v>34</v>
      </c>
      <c r="C113" s="55" t="n">
        <v>43038</v>
      </c>
      <c r="D113" s="56" t="s">
        <v>132</v>
      </c>
      <c r="E113" s="57" t="s">
        <v>48</v>
      </c>
      <c r="F113" s="50" t="n">
        <v>43</v>
      </c>
      <c r="G113" s="50" t="n">
        <v>121.39596136</v>
      </c>
      <c r="H113" s="50" t="n">
        <v>5220.03</v>
      </c>
      <c r="J113" s="59" t="n">
        <f aca="false">H113/$H$150</f>
        <v>0.00117024708339226</v>
      </c>
    </row>
    <row r="114" customFormat="false" ht="13.45" hidden="false" customHeight="false" outlineLevel="0" collapsed="false">
      <c r="A114" s="53" t="s">
        <v>212</v>
      </c>
      <c r="B114" s="54" t="s">
        <v>151</v>
      </c>
      <c r="C114" s="55" t="n">
        <v>7210100720</v>
      </c>
      <c r="D114" s="56" t="s">
        <v>160</v>
      </c>
      <c r="E114" s="57" t="s">
        <v>158</v>
      </c>
      <c r="F114" s="50" t="n">
        <v>43</v>
      </c>
      <c r="G114" s="84" t="n">
        <v>632.41</v>
      </c>
      <c r="H114" s="50" t="n">
        <v>27193.63</v>
      </c>
      <c r="J114" s="59" t="n">
        <f aca="false">H114/$H$150</f>
        <v>0.00609637611169828</v>
      </c>
    </row>
    <row r="115" customFormat="false" ht="13.45" hidden="false" customHeight="false" outlineLevel="0" collapsed="false">
      <c r="A115" s="53" t="s">
        <v>213</v>
      </c>
      <c r="B115" s="54" t="s">
        <v>151</v>
      </c>
      <c r="C115" s="55" t="n">
        <v>7200100010</v>
      </c>
      <c r="D115" s="56" t="s">
        <v>214</v>
      </c>
      <c r="E115" s="57" t="s">
        <v>158</v>
      </c>
      <c r="F115" s="50" t="n">
        <v>16</v>
      </c>
      <c r="G115" s="84" t="n">
        <v>582.84</v>
      </c>
      <c r="H115" s="50" t="n">
        <v>9325.44</v>
      </c>
      <c r="J115" s="59" t="n">
        <f aca="false">H115/$H$150</f>
        <v>0.00209061422278216</v>
      </c>
    </row>
    <row r="116" customFormat="false" ht="13.45" hidden="false" customHeight="false" outlineLevel="0" collapsed="false">
      <c r="A116" s="53" t="s">
        <v>215</v>
      </c>
      <c r="B116" s="54" t="s">
        <v>151</v>
      </c>
      <c r="C116" s="55" t="n">
        <v>7200100050</v>
      </c>
      <c r="D116" s="56" t="s">
        <v>216</v>
      </c>
      <c r="E116" s="57" t="s">
        <v>158</v>
      </c>
      <c r="F116" s="50" t="n">
        <v>75</v>
      </c>
      <c r="G116" s="84" t="n">
        <v>453.21</v>
      </c>
      <c r="H116" s="50" t="n">
        <v>33990.75</v>
      </c>
      <c r="J116" s="59" t="n">
        <f aca="false">H116/$H$150</f>
        <v>0.00762018150275297</v>
      </c>
    </row>
    <row r="117" customFormat="false" ht="13.45" hidden="false" customHeight="false" outlineLevel="0" collapsed="false">
      <c r="A117" s="53" t="s">
        <v>217</v>
      </c>
      <c r="B117" s="54" t="s">
        <v>151</v>
      </c>
      <c r="C117" s="55" t="n">
        <v>7200100340</v>
      </c>
      <c r="D117" s="56" t="s">
        <v>218</v>
      </c>
      <c r="E117" s="57" t="s">
        <v>158</v>
      </c>
      <c r="F117" s="50" t="n">
        <v>91</v>
      </c>
      <c r="G117" s="84" t="n">
        <v>128.3</v>
      </c>
      <c r="H117" s="50" t="n">
        <v>11675.3</v>
      </c>
      <c r="J117" s="59" t="n">
        <f aca="false">H117/$H$150</f>
        <v>0.00261741518204487</v>
      </c>
    </row>
    <row r="118" customFormat="false" ht="13.45" hidden="false" customHeight="false" outlineLevel="0" collapsed="false">
      <c r="A118" s="53" t="s">
        <v>219</v>
      </c>
      <c r="B118" s="54" t="s">
        <v>151</v>
      </c>
      <c r="C118" s="55" t="n">
        <v>7200100350</v>
      </c>
      <c r="D118" s="56" t="s">
        <v>220</v>
      </c>
      <c r="E118" s="57" t="s">
        <v>158</v>
      </c>
      <c r="F118" s="50" t="n">
        <v>91</v>
      </c>
      <c r="G118" s="84" t="n">
        <v>100.58</v>
      </c>
      <c r="H118" s="50" t="n">
        <v>9152.78</v>
      </c>
      <c r="J118" s="59" t="n">
        <f aca="false">H118/$H$150</f>
        <v>0.00205190661738171</v>
      </c>
    </row>
    <row r="119" customFormat="false" ht="13.45" hidden="false" customHeight="false" outlineLevel="0" collapsed="false">
      <c r="A119" s="53" t="s">
        <v>221</v>
      </c>
      <c r="B119" s="54" t="s">
        <v>151</v>
      </c>
      <c r="C119" s="55" t="n">
        <v>7040100230</v>
      </c>
      <c r="D119" s="56" t="s">
        <v>152</v>
      </c>
      <c r="E119" s="57" t="s">
        <v>91</v>
      </c>
      <c r="F119" s="50" t="n">
        <v>537.6005</v>
      </c>
      <c r="G119" s="84" t="n">
        <v>18.31</v>
      </c>
      <c r="H119" s="50" t="n">
        <v>9843.47</v>
      </c>
      <c r="J119" s="59" t="n">
        <f aca="false">H119/$H$150</f>
        <v>0.00220674824818234</v>
      </c>
    </row>
    <row r="120" customFormat="false" ht="13.45" hidden="false" customHeight="false" outlineLevel="0" collapsed="false">
      <c r="A120" s="53" t="s">
        <v>222</v>
      </c>
      <c r="B120" s="54" t="s">
        <v>34</v>
      </c>
      <c r="C120" s="55" t="n">
        <v>42512</v>
      </c>
      <c r="D120" s="56" t="s">
        <v>136</v>
      </c>
      <c r="E120" s="57" t="s">
        <v>91</v>
      </c>
      <c r="F120" s="50" t="n">
        <v>8.39949999999999</v>
      </c>
      <c r="G120" s="50" t="n">
        <v>3.58</v>
      </c>
      <c r="H120" s="50" t="n">
        <v>30.07</v>
      </c>
      <c r="J120" s="59" t="n">
        <f aca="false">H120/$H$150</f>
        <v>6.74121217648278E-006</v>
      </c>
    </row>
    <row r="121" customFormat="false" ht="13.45" hidden="false" customHeight="false" outlineLevel="0" collapsed="false">
      <c r="A121" s="53" t="s">
        <v>223</v>
      </c>
      <c r="B121" s="54" t="s">
        <v>34</v>
      </c>
      <c r="C121" s="55" t="n">
        <v>60020</v>
      </c>
      <c r="D121" s="56" t="s">
        <v>105</v>
      </c>
      <c r="E121" s="57" t="s">
        <v>102</v>
      </c>
      <c r="F121" s="50" t="n">
        <v>12.59925</v>
      </c>
      <c r="G121" s="50" t="n">
        <v>5.328</v>
      </c>
      <c r="H121" s="50" t="n">
        <v>67.13</v>
      </c>
      <c r="J121" s="59" t="n">
        <f aca="false">H121/$H$150</f>
        <v>1.50494703494276E-005</v>
      </c>
    </row>
    <row r="122" customFormat="false" ht="13.45" hidden="false" customHeight="false" outlineLevel="0" collapsed="false">
      <c r="A122" s="53"/>
      <c r="B122" s="54"/>
      <c r="C122" s="55"/>
      <c r="D122" s="56" t="s">
        <v>138</v>
      </c>
      <c r="E122" s="57"/>
      <c r="F122" s="50"/>
      <c r="G122" s="65"/>
      <c r="H122" s="50"/>
      <c r="J122" s="59"/>
    </row>
    <row r="123" customFormat="false" ht="13.45" hidden="false" customHeight="false" outlineLevel="0" collapsed="false">
      <c r="A123" s="53" t="s">
        <v>224</v>
      </c>
      <c r="B123" s="54" t="s">
        <v>34</v>
      </c>
      <c r="C123" s="55" t="n">
        <v>43335</v>
      </c>
      <c r="D123" s="56" t="s">
        <v>140</v>
      </c>
      <c r="E123" s="57" t="s">
        <v>91</v>
      </c>
      <c r="F123" s="50" t="n">
        <v>8.39949999999999</v>
      </c>
      <c r="G123" s="50" t="n">
        <v>2.4</v>
      </c>
      <c r="H123" s="50" t="n">
        <v>20.16</v>
      </c>
      <c r="J123" s="59" t="n">
        <f aca="false">H123/$H$150</f>
        <v>4.51954896833697E-006</v>
      </c>
    </row>
    <row r="124" customFormat="false" ht="13.45" hidden="false" customHeight="false" outlineLevel="0" collapsed="false">
      <c r="A124" s="53"/>
      <c r="B124" s="46"/>
      <c r="C124" s="55"/>
      <c r="D124" s="77" t="s">
        <v>225</v>
      </c>
      <c r="E124" s="78"/>
      <c r="F124" s="50"/>
      <c r="G124" s="65"/>
      <c r="H124" s="52" t="n">
        <v>313497</v>
      </c>
      <c r="J124" s="61"/>
    </row>
    <row r="125" customFormat="false" ht="12.8" hidden="false" customHeight="false" outlineLevel="0" collapsed="false">
      <c r="A125" s="66"/>
      <c r="B125" s="46"/>
      <c r="C125" s="47"/>
      <c r="D125" s="60"/>
      <c r="E125" s="49"/>
      <c r="F125" s="50"/>
      <c r="G125" s="51"/>
      <c r="H125" s="52"/>
      <c r="J125" s="61"/>
    </row>
    <row r="126" customFormat="false" ht="16.45" hidden="false" customHeight="false" outlineLevel="0" collapsed="false">
      <c r="A126" s="45" t="n">
        <v>7</v>
      </c>
      <c r="B126" s="54"/>
      <c r="C126" s="70"/>
      <c r="D126" s="48" t="s">
        <v>226</v>
      </c>
      <c r="E126" s="57"/>
      <c r="F126" s="50"/>
      <c r="G126" s="71"/>
      <c r="H126" s="71"/>
      <c r="J126" s="61"/>
    </row>
    <row r="127" customFormat="false" ht="13.45" hidden="false" customHeight="false" outlineLevel="0" collapsed="false">
      <c r="A127" s="53" t="s">
        <v>227</v>
      </c>
      <c r="B127" s="54" t="s">
        <v>34</v>
      </c>
      <c r="C127" s="55" t="n">
        <v>40754</v>
      </c>
      <c r="D127" s="56" t="s">
        <v>228</v>
      </c>
      <c r="E127" s="57" t="s">
        <v>36</v>
      </c>
      <c r="F127" s="50" t="n">
        <v>7281.36</v>
      </c>
      <c r="G127" s="50" t="n">
        <v>1.15</v>
      </c>
      <c r="H127" s="50" t="n">
        <v>8373.56</v>
      </c>
      <c r="J127" s="59" t="n">
        <f aca="false">H127/$H$150</f>
        <v>0.00187721797913233</v>
      </c>
    </row>
    <row r="128" customFormat="false" ht="13.45" hidden="false" customHeight="false" outlineLevel="0" collapsed="false">
      <c r="A128" s="53" t="s">
        <v>229</v>
      </c>
      <c r="B128" s="54" t="s">
        <v>34</v>
      </c>
      <c r="C128" s="55" t="n">
        <v>43333</v>
      </c>
      <c r="D128" s="56" t="s">
        <v>230</v>
      </c>
      <c r="E128" s="57" t="s">
        <v>36</v>
      </c>
      <c r="F128" s="50" t="n">
        <v>7281.36</v>
      </c>
      <c r="G128" s="50" t="n">
        <v>1.14</v>
      </c>
      <c r="H128" s="50" t="n">
        <v>8300.75</v>
      </c>
      <c r="J128" s="59" t="n">
        <f aca="false">H128/$H$150</f>
        <v>0.00186089514379579</v>
      </c>
    </row>
    <row r="129" customFormat="false" ht="13.45" hidden="false" customHeight="false" outlineLevel="0" collapsed="false">
      <c r="A129" s="53" t="s">
        <v>231</v>
      </c>
      <c r="B129" s="54" t="s">
        <v>34</v>
      </c>
      <c r="C129" s="55" t="n">
        <v>40968</v>
      </c>
      <c r="D129" s="56" t="s">
        <v>232</v>
      </c>
      <c r="E129" s="57" t="s">
        <v>233</v>
      </c>
      <c r="F129" s="50" t="n">
        <v>8.737632</v>
      </c>
      <c r="G129" s="50" t="n">
        <v>3577.74</v>
      </c>
      <c r="H129" s="50" t="n">
        <v>31260.98</v>
      </c>
      <c r="J129" s="59" t="n">
        <f aca="false">H129/$H$150</f>
        <v>0.00700821080893863</v>
      </c>
    </row>
    <row r="130" customFormat="false" ht="13.45" hidden="false" customHeight="false" outlineLevel="0" collapsed="false">
      <c r="A130" s="53" t="s">
        <v>234</v>
      </c>
      <c r="B130" s="54" t="s">
        <v>34</v>
      </c>
      <c r="C130" s="55" t="n">
        <v>100849</v>
      </c>
      <c r="D130" s="56" t="s">
        <v>235</v>
      </c>
      <c r="E130" s="57" t="s">
        <v>102</v>
      </c>
      <c r="F130" s="50" t="n">
        <v>8.737632</v>
      </c>
      <c r="G130" s="50" t="n">
        <v>205.504</v>
      </c>
      <c r="H130" s="50" t="n">
        <v>1795.62</v>
      </c>
      <c r="J130" s="59" t="n">
        <f aca="false">H130/$H$150</f>
        <v>0.000402549232069704</v>
      </c>
    </row>
    <row r="131" customFormat="false" ht="13.45" hidden="false" customHeight="false" outlineLevel="0" collapsed="false">
      <c r="A131" s="53"/>
      <c r="B131" s="54"/>
      <c r="C131" s="55"/>
      <c r="D131" s="56" t="s">
        <v>236</v>
      </c>
      <c r="E131" s="57"/>
      <c r="F131" s="50"/>
      <c r="G131" s="50"/>
      <c r="H131" s="50" t="n">
        <v>0</v>
      </c>
      <c r="J131" s="59" t="n">
        <f aca="false">H131/$H$150</f>
        <v>0</v>
      </c>
    </row>
    <row r="132" customFormat="false" ht="13.45" hidden="false" customHeight="false" outlineLevel="0" collapsed="false">
      <c r="A132" s="53" t="s">
        <v>237</v>
      </c>
      <c r="B132" s="54" t="s">
        <v>34</v>
      </c>
      <c r="C132" s="55" t="n">
        <v>40972</v>
      </c>
      <c r="D132" s="56" t="s">
        <v>238</v>
      </c>
      <c r="E132" s="57" t="s">
        <v>239</v>
      </c>
      <c r="F132" s="85" t="n">
        <v>0.1528</v>
      </c>
      <c r="G132" s="50" t="n">
        <v>31260.98</v>
      </c>
      <c r="H132" s="50" t="n">
        <v>4776.677744</v>
      </c>
      <c r="J132" s="59" t="n">
        <f aca="false">H132/$H$150</f>
        <v>0.00107085461160582</v>
      </c>
    </row>
    <row r="133" customFormat="false" ht="13.45" hidden="false" customHeight="false" outlineLevel="0" collapsed="false">
      <c r="A133" s="53" t="s">
        <v>240</v>
      </c>
      <c r="B133" s="54" t="s">
        <v>34</v>
      </c>
      <c r="C133" s="55" t="n">
        <v>42483</v>
      </c>
      <c r="D133" s="56" t="s">
        <v>241</v>
      </c>
      <c r="E133" s="57" t="s">
        <v>91</v>
      </c>
      <c r="F133" s="50" t="n">
        <v>1092.204</v>
      </c>
      <c r="G133" s="50" t="n">
        <v>98.16</v>
      </c>
      <c r="H133" s="50" t="n">
        <v>107210.74</v>
      </c>
      <c r="J133" s="59" t="n">
        <f aca="false">H133/$H$150</f>
        <v>0.0240349300278593</v>
      </c>
    </row>
    <row r="134" customFormat="false" ht="25.45" hidden="false" customHeight="false" outlineLevel="0" collapsed="false">
      <c r="A134" s="53" t="s">
        <v>242</v>
      </c>
      <c r="B134" s="54" t="s">
        <v>34</v>
      </c>
      <c r="C134" s="55" t="n">
        <v>42499</v>
      </c>
      <c r="D134" s="56" t="s">
        <v>243</v>
      </c>
      <c r="E134" s="57" t="s">
        <v>36</v>
      </c>
      <c r="F134" s="50" t="n">
        <v>7281.36</v>
      </c>
      <c r="G134" s="50" t="n">
        <v>101.4326786694</v>
      </c>
      <c r="H134" s="50" t="n">
        <v>738567.85</v>
      </c>
      <c r="J134" s="59" t="n">
        <f aca="false">H134/$H$150</f>
        <v>0.165575077604879</v>
      </c>
    </row>
    <row r="135" customFormat="false" ht="13.45" hidden="false" customHeight="false" outlineLevel="0" collapsed="false">
      <c r="A135" s="53" t="s">
        <v>244</v>
      </c>
      <c r="B135" s="54" t="s">
        <v>34</v>
      </c>
      <c r="C135" s="55" t="n">
        <v>43018</v>
      </c>
      <c r="D135" s="56" t="s">
        <v>245</v>
      </c>
      <c r="E135" s="57" t="s">
        <v>39</v>
      </c>
      <c r="F135" s="50" t="n">
        <v>2427.12</v>
      </c>
      <c r="G135" s="50" t="n">
        <v>61.1636887944</v>
      </c>
      <c r="H135" s="50" t="n">
        <v>148451.61</v>
      </c>
      <c r="J135" s="59" t="n">
        <f aca="false">H135/$H$150</f>
        <v>0.0332804722630686</v>
      </c>
    </row>
    <row r="136" customFormat="false" ht="13.45" hidden="false" customHeight="false" outlineLevel="0" collapsed="false">
      <c r="A136" s="53"/>
      <c r="B136" s="54"/>
      <c r="C136" s="55"/>
      <c r="D136" s="77" t="s">
        <v>246</v>
      </c>
      <c r="E136" s="49"/>
      <c r="F136" s="50"/>
      <c r="G136" s="50"/>
      <c r="H136" s="52" t="n">
        <v>1048737.787744</v>
      </c>
      <c r="J136" s="61"/>
    </row>
    <row r="137" customFormat="false" ht="12.8" hidden="false" customHeight="false" outlineLevel="0" collapsed="false">
      <c r="A137" s="53"/>
      <c r="B137" s="54"/>
      <c r="C137" s="55"/>
      <c r="D137" s="60"/>
      <c r="E137" s="49"/>
      <c r="F137" s="50"/>
      <c r="G137" s="50"/>
      <c r="H137" s="52"/>
      <c r="J137" s="61"/>
    </row>
    <row r="138" customFormat="false" ht="16.45" hidden="false" customHeight="false" outlineLevel="0" collapsed="false">
      <c r="A138" s="45" t="n">
        <v>8</v>
      </c>
      <c r="B138" s="54"/>
      <c r="C138" s="55"/>
      <c r="D138" s="48" t="s">
        <v>247</v>
      </c>
      <c r="E138" s="57"/>
      <c r="F138" s="50"/>
      <c r="G138" s="50"/>
      <c r="H138" s="71"/>
      <c r="J138" s="61"/>
    </row>
    <row r="139" customFormat="false" ht="25.45" hidden="false" customHeight="false" outlineLevel="0" collapsed="false">
      <c r="A139" s="53" t="s">
        <v>248</v>
      </c>
      <c r="B139" s="54" t="s">
        <v>34</v>
      </c>
      <c r="C139" s="55" t="n">
        <v>40915</v>
      </c>
      <c r="D139" s="56" t="s">
        <v>249</v>
      </c>
      <c r="E139" s="57" t="s">
        <v>36</v>
      </c>
      <c r="F139" s="50" t="n">
        <v>4854.24</v>
      </c>
      <c r="G139" s="50" t="n">
        <v>97.21</v>
      </c>
      <c r="H139" s="50" t="n">
        <v>471880.67</v>
      </c>
      <c r="J139" s="59" t="n">
        <f aca="false">H139/$H$150</f>
        <v>0.105788085083168</v>
      </c>
    </row>
    <row r="140" customFormat="false" ht="13.45" hidden="false" customHeight="false" outlineLevel="0" collapsed="false">
      <c r="A140" s="53" t="s">
        <v>250</v>
      </c>
      <c r="B140" s="54" t="s">
        <v>34</v>
      </c>
      <c r="C140" s="55" t="n">
        <v>40912</v>
      </c>
      <c r="D140" s="56" t="s">
        <v>251</v>
      </c>
      <c r="E140" s="57" t="s">
        <v>36</v>
      </c>
      <c r="F140" s="50" t="n">
        <v>485.424</v>
      </c>
      <c r="G140" s="50" t="n">
        <v>87.97</v>
      </c>
      <c r="H140" s="50" t="n">
        <v>42702.75</v>
      </c>
      <c r="J140" s="59" t="n">
        <f aca="false">H140/$H$150</f>
        <v>0.00957327230692717</v>
      </c>
    </row>
    <row r="141" customFormat="false" ht="13.45" hidden="false" customHeight="false" outlineLevel="0" collapsed="false">
      <c r="A141" s="53" t="s">
        <v>252</v>
      </c>
      <c r="B141" s="54" t="s">
        <v>34</v>
      </c>
      <c r="C141" s="55" t="n">
        <v>42210</v>
      </c>
      <c r="D141" s="56" t="s">
        <v>253</v>
      </c>
      <c r="E141" s="57" t="s">
        <v>36</v>
      </c>
      <c r="F141" s="50" t="n">
        <v>4551.02</v>
      </c>
      <c r="G141" s="50" t="n">
        <v>20.91</v>
      </c>
      <c r="H141" s="50" t="n">
        <v>95161.83</v>
      </c>
      <c r="J141" s="59" t="n">
        <f aca="false">H141/$H$150</f>
        <v>0.0213337574703154</v>
      </c>
    </row>
    <row r="142" customFormat="false" ht="13.45" hidden="false" customHeight="false" outlineLevel="0" collapsed="false">
      <c r="A142" s="53" t="s">
        <v>254</v>
      </c>
      <c r="B142" s="54" t="s">
        <v>34</v>
      </c>
      <c r="C142" s="55" t="n">
        <v>40902</v>
      </c>
      <c r="D142" s="56" t="s">
        <v>255</v>
      </c>
      <c r="E142" s="57" t="s">
        <v>39</v>
      </c>
      <c r="F142" s="50" t="n">
        <v>1909.46</v>
      </c>
      <c r="G142" s="50" t="n">
        <v>4.96</v>
      </c>
      <c r="H142" s="50" t="n">
        <v>9470.92</v>
      </c>
      <c r="J142" s="59" t="n">
        <f aca="false">H142/$H$150</f>
        <v>0.00212322850769851</v>
      </c>
    </row>
    <row r="143" customFormat="false" ht="13.45" hidden="false" customHeight="false" outlineLevel="0" collapsed="false">
      <c r="A143" s="66"/>
      <c r="B143" s="46"/>
      <c r="C143" s="55"/>
      <c r="D143" s="77" t="s">
        <v>256</v>
      </c>
      <c r="E143" s="49"/>
      <c r="F143" s="50"/>
      <c r="G143" s="51"/>
      <c r="H143" s="52" t="n">
        <v>619216.17</v>
      </c>
      <c r="J143" s="61"/>
    </row>
    <row r="144" customFormat="false" ht="12.8" hidden="false" customHeight="false" outlineLevel="0" collapsed="false">
      <c r="A144" s="66"/>
      <c r="B144" s="46"/>
      <c r="C144" s="55"/>
      <c r="D144" s="77"/>
      <c r="E144" s="49"/>
      <c r="F144" s="50"/>
      <c r="G144" s="51"/>
      <c r="H144" s="52"/>
      <c r="J144" s="61"/>
    </row>
    <row r="145" customFormat="false" ht="16.45" hidden="false" customHeight="false" outlineLevel="0" collapsed="false">
      <c r="A145" s="45" t="n">
        <v>9</v>
      </c>
      <c r="B145" s="54"/>
      <c r="C145" s="55"/>
      <c r="D145" s="48" t="s">
        <v>257</v>
      </c>
      <c r="E145" s="57"/>
      <c r="F145" s="50"/>
      <c r="G145" s="50"/>
      <c r="H145" s="71"/>
      <c r="J145" s="61"/>
    </row>
    <row r="146" customFormat="false" ht="13.45" hidden="false" customHeight="false" outlineLevel="0" collapsed="false">
      <c r="A146" s="53" t="s">
        <v>258</v>
      </c>
      <c r="B146" s="54" t="s">
        <v>34</v>
      </c>
      <c r="C146" s="55" t="n">
        <v>40926</v>
      </c>
      <c r="D146" s="56" t="s">
        <v>259</v>
      </c>
      <c r="E146" s="57" t="s">
        <v>36</v>
      </c>
      <c r="F146" s="50" t="n">
        <v>144</v>
      </c>
      <c r="G146" s="50" t="n">
        <v>19.2141340384</v>
      </c>
      <c r="H146" s="50" t="n">
        <v>2766.84</v>
      </c>
      <c r="J146" s="59" t="n">
        <f aca="false">H146/$H$150</f>
        <v>0.000620281193827057</v>
      </c>
    </row>
    <row r="147" customFormat="false" ht="13.45" hidden="false" customHeight="false" outlineLevel="0" collapsed="false">
      <c r="A147" s="53" t="s">
        <v>260</v>
      </c>
      <c r="B147" s="54" t="s">
        <v>34</v>
      </c>
      <c r="C147" s="55" t="n">
        <v>40936</v>
      </c>
      <c r="D147" s="56" t="s">
        <v>261</v>
      </c>
      <c r="E147" s="57" t="s">
        <v>36</v>
      </c>
      <c r="F147" s="50" t="n">
        <v>14.78</v>
      </c>
      <c r="G147" s="50" t="n">
        <v>594.5</v>
      </c>
      <c r="H147" s="50" t="n">
        <v>8786.71</v>
      </c>
      <c r="J147" s="59" t="n">
        <f aca="false">H147/$H$150</f>
        <v>0.00196983958906628</v>
      </c>
    </row>
    <row r="148" customFormat="false" ht="13.45" hidden="false" customHeight="false" outlineLevel="0" collapsed="false">
      <c r="A148" s="66"/>
      <c r="B148" s="46"/>
      <c r="C148" s="55"/>
      <c r="D148" s="77" t="s">
        <v>262</v>
      </c>
      <c r="E148" s="49"/>
      <c r="F148" s="50"/>
      <c r="G148" s="51"/>
      <c r="H148" s="52" t="n">
        <v>11553.55</v>
      </c>
      <c r="J148" s="61"/>
    </row>
    <row r="149" customFormat="false" ht="12.8" hidden="false" customHeight="false" outlineLevel="0" collapsed="false">
      <c r="A149" s="66"/>
      <c r="B149" s="46"/>
      <c r="C149" s="55"/>
      <c r="D149" s="77"/>
      <c r="E149" s="49"/>
      <c r="F149" s="50"/>
      <c r="G149" s="51"/>
      <c r="H149" s="52"/>
      <c r="J149" s="61"/>
    </row>
    <row r="150" s="74" customFormat="true" ht="15" hidden="false" customHeight="false" outlineLevel="0" collapsed="false">
      <c r="A150" s="86" t="s">
        <v>263</v>
      </c>
      <c r="B150" s="86"/>
      <c r="C150" s="86"/>
      <c r="D150" s="86"/>
      <c r="E150" s="86"/>
      <c r="F150" s="86"/>
      <c r="G150" s="86"/>
      <c r="H150" s="87" t="n">
        <v>4460622.097744</v>
      </c>
      <c r="J150" s="88" t="n">
        <f aca="false">+SUM(J9:J147)</f>
        <v>1</v>
      </c>
    </row>
  </sheetData>
  <autoFilter ref="A7:H150"/>
  <mergeCells count="4">
    <mergeCell ref="C1:D1"/>
    <mergeCell ref="C2:D2"/>
    <mergeCell ref="C3:D3"/>
    <mergeCell ref="A150:G150"/>
  </mergeCells>
  <conditionalFormatting sqref="J150 J124:J125 J84:J85 J97:J100 J73:J76 J79:J82 J87:J90 J127:J130 J132:J135 J92:J94 J105:J121 J139:J142 J9:J64">
    <cfRule type="cellIs" priority="2" operator="greaterThanOrEqual" aboveAverage="0" equalAverage="0" bottom="0" percent="0" rank="0" text="" dxfId="0">
      <formula>0.04</formula>
    </cfRule>
  </conditionalFormatting>
  <conditionalFormatting sqref="K10">
    <cfRule type="cellIs" priority="3" operator="greaterThanOrEqual" aboveAverage="0" equalAverage="0" bottom="0" percent="0" rank="0" text="" dxfId="0">
      <formula>0.04</formula>
    </cfRule>
  </conditionalFormatting>
  <conditionalFormatting sqref="K9">
    <cfRule type="cellIs" priority="4" operator="greaterThanOrEqual" aboveAverage="0" equalAverage="0" bottom="0" percent="0" rank="0" text="" dxfId="0">
      <formula>0.04</formula>
    </cfRule>
  </conditionalFormatting>
  <conditionalFormatting sqref="J143:J144 J126 J136:J138">
    <cfRule type="cellIs" priority="5" operator="greaterThanOrEqual" aboveAverage="0" equalAverage="0" bottom="0" percent="0" rank="0" text="" dxfId="0">
      <formula>0.04</formula>
    </cfRule>
  </conditionalFormatting>
  <conditionalFormatting sqref="J131">
    <cfRule type="cellIs" priority="6" operator="greaterThanOrEqual" aboveAverage="0" equalAverage="0" bottom="0" percent="0" rank="0" text="" dxfId="0">
      <formula>0.04</formula>
    </cfRule>
  </conditionalFormatting>
  <conditionalFormatting sqref="J69:J72 J102:J104 J65">
    <cfRule type="cellIs" priority="7" operator="greaterThanOrEqual" aboveAverage="0" equalAverage="0" bottom="0" percent="0" rank="0" text="" dxfId="0">
      <formula>0.04</formula>
    </cfRule>
  </conditionalFormatting>
  <conditionalFormatting sqref="J77">
    <cfRule type="cellIs" priority="8" operator="greaterThanOrEqual" aboveAverage="0" equalAverage="0" bottom="0" percent="0" rank="0" text="" dxfId="0">
      <formula>0.04</formula>
    </cfRule>
  </conditionalFormatting>
  <conditionalFormatting sqref="J78">
    <cfRule type="cellIs" priority="9" operator="greaterThanOrEqual" aboveAverage="0" equalAverage="0" bottom="0" percent="0" rank="0" text="" dxfId="0">
      <formula>0.04</formula>
    </cfRule>
  </conditionalFormatting>
  <conditionalFormatting sqref="J83">
    <cfRule type="cellIs" priority="10" operator="greaterThanOrEqual" aboveAverage="0" equalAverage="0" bottom="0" percent="0" rank="0" text="" dxfId="0">
      <formula>0.04</formula>
    </cfRule>
  </conditionalFormatting>
  <conditionalFormatting sqref="J86">
    <cfRule type="cellIs" priority="11" operator="greaterThanOrEqual" aboveAverage="0" equalAverage="0" bottom="0" percent="0" rank="0" text="" dxfId="0">
      <formula>0.04</formula>
    </cfRule>
  </conditionalFormatting>
  <conditionalFormatting sqref="J91">
    <cfRule type="cellIs" priority="12" operator="greaterThanOrEqual" aboveAverage="0" equalAverage="0" bottom="0" percent="0" rank="0" text="" dxfId="0">
      <formula>0.04</formula>
    </cfRule>
  </conditionalFormatting>
  <conditionalFormatting sqref="J122">
    <cfRule type="cellIs" priority="13" operator="greaterThanOrEqual" aboveAverage="0" equalAverage="0" bottom="0" percent="0" rank="0" text="" dxfId="0">
      <formula>0.04</formula>
    </cfRule>
  </conditionalFormatting>
  <conditionalFormatting sqref="J95:J99">
    <cfRule type="cellIs" priority="14" operator="greaterThanOrEqual" aboveAverage="0" equalAverage="0" bottom="0" percent="0" rank="0" text="" dxfId="0">
      <formula>0.04</formula>
    </cfRule>
  </conditionalFormatting>
  <conditionalFormatting sqref="J147">
    <cfRule type="cellIs" priority="15" operator="greaterThanOrEqual" aboveAverage="0" equalAverage="0" bottom="0" percent="0" rank="0" text="" dxfId="0">
      <formula>0.04</formula>
    </cfRule>
  </conditionalFormatting>
  <conditionalFormatting sqref="J148:J149 J145">
    <cfRule type="cellIs" priority="16" operator="greaterThanOrEqual" aboveAverage="0" equalAverage="0" bottom="0" percent="0" rank="0" text="" dxfId="0">
      <formula>0.04</formula>
    </cfRule>
  </conditionalFormatting>
  <conditionalFormatting sqref="J123">
    <cfRule type="cellIs" priority="17" operator="greaterThanOrEqual" aboveAverage="0" equalAverage="0" bottom="0" percent="0" rank="0" text="" dxfId="0">
      <formula>0.04</formula>
    </cfRule>
  </conditionalFormatting>
  <conditionalFormatting sqref="J101">
    <cfRule type="cellIs" priority="18" operator="greaterThanOrEqual" aboveAverage="0" equalAverage="0" bottom="0" percent="0" rank="0" text="" dxfId="0">
      <formula>0.04</formula>
    </cfRule>
  </conditionalFormatting>
  <conditionalFormatting sqref="J66:J68">
    <cfRule type="cellIs" priority="19" operator="greaterThanOrEqual" aboveAverage="0" equalAverage="0" bottom="0" percent="0" rank="0" text="" dxfId="0">
      <formula>0.04</formula>
    </cfRule>
  </conditionalFormatting>
  <conditionalFormatting sqref="J146">
    <cfRule type="cellIs" priority="20" operator="greaterThanOrEqual" aboveAverage="0" equalAverage="0" bottom="0" percent="0" rank="0" text="" dxfId="0">
      <formula>0.04</formula>
    </cfRule>
  </conditionalFormatting>
  <conditionalFormatting sqref="J147">
    <cfRule type="cellIs" priority="21" operator="greaterThanOrEqual" aboveAverage="0" equalAverage="0" bottom="0" percent="0" rank="0" text="" dxfId="0">
      <formula>0.04</formula>
    </cfRule>
  </conditionalFormatting>
  <conditionalFormatting sqref="L9">
    <cfRule type="cellIs" priority="22" operator="greaterThanOrEqual" aboveAverage="0" equalAverage="0" bottom="0" percent="0" rank="0" text="" dxfId="0">
      <formula>0.04</formula>
    </cfRule>
  </conditionalFormatting>
  <printOptions headings="false" gridLines="false" gridLinesSet="true" horizontalCentered="true" verticalCentered="false"/>
  <pageMargins left="0.39375" right="0.39375" top="0.7875" bottom="0.39375" header="0.511805555555555" footer="0.511805555555555"/>
  <pageSetup paperSize="9" scale="8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1846</TotalTime>
  <Application>LibreOffice/5.2.7.2$Windows_x86 LibreOffice_project/2b7f1e640c46ceb28adf43ee075a6e8b8439ed10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2018-06-07T08:18:27Z</dcterms:created>
  <dc:creator/>
  <dc:description/>
  <dc:language>pt-BR</dc:language>
  <cp:lastModifiedBy/>
  <cp:lastPrinted>2019-01-29T14:06:58Z</cp:lastPrinted>
  <dcterms:modified xsi:type="dcterms:W3CDTF">2019-01-29T14:17:30Z</dcterms:modified>
  <cp:revision>84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