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TOS PREFEITURA\EDUCAÇÃO\REFORMA DE ESCOLAS 2018\MATERIAL PARA LICITAÇÃO\ANEXOS\"/>
    </mc:Choice>
  </mc:AlternateContent>
  <bookViews>
    <workbookView xWindow="0" yWindow="0" windowWidth="24000" windowHeight="9135"/>
  </bookViews>
  <sheets>
    <sheet name="Plan1" sheetId="1" r:id="rId1"/>
  </sheets>
  <definedNames>
    <definedName name="_xlnm.Print_Area" localSheetId="0">Plan1!$A$1:$H$121</definedName>
  </definedNames>
  <calcPr calcId="152511"/>
</workbook>
</file>

<file path=xl/calcChain.xml><?xml version="1.0" encoding="utf-8"?>
<calcChain xmlns="http://schemas.openxmlformats.org/spreadsheetml/2006/main">
  <c r="H120" i="1" l="1"/>
  <c r="G101" i="1"/>
  <c r="G62" i="1"/>
  <c r="G23" i="1"/>
  <c r="G88" i="1"/>
  <c r="G119" i="1" l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4" i="1"/>
  <c r="G103" i="1"/>
  <c r="G102" i="1"/>
  <c r="G100" i="1"/>
  <c r="G99" i="1"/>
  <c r="G98" i="1"/>
  <c r="G97" i="1"/>
  <c r="G96" i="1"/>
  <c r="G95" i="1"/>
  <c r="G94" i="1"/>
  <c r="G93" i="1"/>
  <c r="G92" i="1"/>
  <c r="G91" i="1"/>
  <c r="G90" i="1"/>
  <c r="G89" i="1"/>
  <c r="G80" i="1"/>
  <c r="G78" i="1"/>
  <c r="G77" i="1"/>
  <c r="G76" i="1"/>
  <c r="G75" i="1"/>
  <c r="G74" i="1"/>
  <c r="G73" i="1"/>
  <c r="G72" i="1"/>
  <c r="G71" i="1"/>
  <c r="G70" i="1"/>
  <c r="G69" i="1"/>
  <c r="G68" i="1"/>
  <c r="G67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29" i="1"/>
  <c r="G81" i="1" l="1"/>
  <c r="H59" i="1" s="1"/>
  <c r="G120" i="1"/>
  <c r="H101" i="1" s="1"/>
  <c r="H69" i="1" l="1"/>
  <c r="H65" i="1"/>
  <c r="H62" i="1"/>
  <c r="H74" i="1"/>
  <c r="H56" i="1"/>
  <c r="H73" i="1"/>
  <c r="H71" i="1"/>
  <c r="H61" i="1"/>
  <c r="H64" i="1"/>
  <c r="H53" i="1"/>
  <c r="H51" i="1"/>
  <c r="H76" i="1"/>
  <c r="H55" i="1"/>
  <c r="H78" i="1"/>
  <c r="H50" i="1"/>
  <c r="H68" i="1"/>
  <c r="H72" i="1"/>
  <c r="H70" i="1"/>
  <c r="H75" i="1"/>
  <c r="H58" i="1"/>
  <c r="H63" i="1"/>
  <c r="H60" i="1"/>
  <c r="H57" i="1"/>
  <c r="H67" i="1"/>
  <c r="H54" i="1"/>
  <c r="H52" i="1"/>
  <c r="H49" i="1"/>
  <c r="H80" i="1"/>
  <c r="H77" i="1"/>
  <c r="H119" i="1"/>
  <c r="H110" i="1"/>
  <c r="H100" i="1"/>
  <c r="H92" i="1"/>
  <c r="H117" i="1"/>
  <c r="H109" i="1"/>
  <c r="H99" i="1"/>
  <c r="H91" i="1"/>
  <c r="H116" i="1"/>
  <c r="H108" i="1"/>
  <c r="H98" i="1"/>
  <c r="H90" i="1"/>
  <c r="H115" i="1"/>
  <c r="H107" i="1"/>
  <c r="H97" i="1"/>
  <c r="H89" i="1"/>
  <c r="H114" i="1"/>
  <c r="H106" i="1"/>
  <c r="H96" i="1"/>
  <c r="H88" i="1"/>
  <c r="H113" i="1"/>
  <c r="H104" i="1"/>
  <c r="H95" i="1"/>
  <c r="H112" i="1"/>
  <c r="H103" i="1"/>
  <c r="H94" i="1"/>
  <c r="H111" i="1"/>
  <c r="H102" i="1"/>
  <c r="H93" i="1"/>
  <c r="G41" i="1"/>
  <c r="G39" i="1"/>
  <c r="G32" i="1"/>
  <c r="G30" i="1"/>
  <c r="G31" i="1"/>
  <c r="G33" i="1"/>
  <c r="G34" i="1"/>
  <c r="G35" i="1"/>
  <c r="G36" i="1"/>
  <c r="G37" i="1"/>
  <c r="G38" i="1"/>
  <c r="G28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H81" i="1" l="1"/>
  <c r="G10" i="1"/>
  <c r="G42" i="1" s="1"/>
  <c r="H23" i="1" s="1"/>
  <c r="G121" i="1" l="1"/>
  <c r="H33" i="1"/>
  <c r="H24" i="1"/>
  <c r="H15" i="1"/>
  <c r="H34" i="1"/>
  <c r="H41" i="1"/>
  <c r="H32" i="1"/>
  <c r="H22" i="1"/>
  <c r="H14" i="1"/>
  <c r="H38" i="1"/>
  <c r="H30" i="1"/>
  <c r="H12" i="1"/>
  <c r="H29" i="1"/>
  <c r="H11" i="1"/>
  <c r="H18" i="1"/>
  <c r="H10" i="1"/>
  <c r="H26" i="1"/>
  <c r="H25" i="1"/>
  <c r="H39" i="1"/>
  <c r="H31" i="1"/>
  <c r="H21" i="1"/>
  <c r="H13" i="1"/>
  <c r="H20" i="1"/>
  <c r="H37" i="1"/>
  <c r="H19" i="1"/>
  <c r="H36" i="1"/>
  <c r="H28" i="1"/>
  <c r="H35" i="1"/>
  <c r="H17" i="1"/>
  <c r="H16" i="1"/>
  <c r="H42" i="1" l="1"/>
</calcChain>
</file>

<file path=xl/sharedStrings.xml><?xml version="1.0" encoding="utf-8"?>
<sst xmlns="http://schemas.openxmlformats.org/spreadsheetml/2006/main" count="409" uniqueCount="105">
  <si>
    <t>DESCRIÇÃO DO SERVIÇO</t>
  </si>
  <si>
    <t>UNIDADE</t>
  </si>
  <si>
    <t>QUANTIDADE</t>
  </si>
  <si>
    <t>PREÇO UNITÁRIO</t>
  </si>
  <si>
    <t xml:space="preserve">PREÇO TOTAL </t>
  </si>
  <si>
    <t>m2</t>
  </si>
  <si>
    <t>ANEXO III - PLANILHA DE QUANTITATIVO ESTIMADO (PLANILHA ORÇAMENTÁRIA)</t>
  </si>
  <si>
    <r>
      <rPr>
        <b/>
        <sz val="10"/>
        <color theme="1"/>
        <rFont val="Baskerville Old Face"/>
        <family val="1"/>
      </rPr>
      <t xml:space="preserve">                          MUNICÍPIO DE PRESIDENTE KENNEDY
                          Estado do Espírito Santo</t>
    </r>
    <r>
      <rPr>
        <b/>
        <sz val="12"/>
        <color theme="1"/>
        <rFont val="Tahoma"/>
        <family val="2"/>
      </rPr>
      <t xml:space="preserve">
</t>
    </r>
  </si>
  <si>
    <t>REFORMA E AMPLIAÇÃO DA ESCOLA E.M.E.I.E.F. VILMO ORNELAS SARLO (SEDE)</t>
  </si>
  <si>
    <t>PROJETOS BÁSICOS E EXECUTIVOS DE ARQUITETURA E COMPLEMENTARES DE ENGENHARIA</t>
  </si>
  <si>
    <t>PROJETOS PARA EDIFÍCIOS EDUCACIONAIS</t>
  </si>
  <si>
    <t>REFERÊNCIA DOS PREÇOS UNITÁRIOS E DATA BASE: TABELA REFERENCIAL DE PREÇOS DE PROJETOS - IOPES - EDIÇÃO 2017</t>
  </si>
  <si>
    <t>1.1</t>
  </si>
  <si>
    <t>LEVANTAMENTO ARQUITETÔNICO</t>
  </si>
  <si>
    <t>1.2</t>
  </si>
  <si>
    <t>PROJETO ARQUITETÔNICO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</si>
  <si>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</si>
  <si>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</si>
  <si>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</si>
  <si>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</si>
  <si>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</si>
  <si>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</si>
  <si>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</si>
  <si>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</si>
  <si>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</si>
  <si>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</si>
  <si>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</si>
  <si>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</si>
  <si>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</si>
  <si>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PROJETO ESTRUTURAL, INCLUSIVE FUNDAÇÃO</t>
  </si>
  <si>
    <t>PROJETO DE ESTRUTURA METÁLICA</t>
  </si>
  <si>
    <t>PROJETO HIDROSSANITÁRIO</t>
  </si>
  <si>
    <t>LEVANTAMENTO DE REDES HIDROSANITÁRIAS</t>
  </si>
  <si>
    <t>PROJETO DE REDES ELÉTRICAS</t>
  </si>
  <si>
    <t>LEVANTAMENTO DE CARGAS E REDES ELÉTRICAS</t>
  </si>
  <si>
    <t>PROJETO TELEFÔNICO</t>
  </si>
  <si>
    <t>PROJETO DE LÓGICA</t>
  </si>
  <si>
    <t>PROJETO DE SISTEMA DE CABEAMENTO ESTRUTURADO (VOZ, DADOS E SONORIZAÇÃO)</t>
  </si>
  <si>
    <t>PROJETO DE PREVENÇÃO E COMBATE A INCÊNDIO</t>
  </si>
  <si>
    <t>PROJETO DE SONORIZAÇÃO</t>
  </si>
  <si>
    <t>PROJETO DE ALARME E CFTV</t>
  </si>
  <si>
    <t>PROJETO DE SPDA (PARARAIO)</t>
  </si>
  <si>
    <t>1.16</t>
  </si>
  <si>
    <t>PLANILHA ORÇAMENTÁRIA (PLANILHA DE QUANTITATIVOS, MEMÓRIA DE CÁLCULO, COMPOSIÇÕES DE CUSTOS, CRONOGRAMA FÍSICO-FINANCEIRO E COTAÇÕES DE PREÇOS) *</t>
  </si>
  <si>
    <t>IMPLEMENTOS EXTERNOS E PAISAGISMO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</si>
  <si>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</si>
  <si>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</si>
  <si>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</si>
  <si>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</si>
  <si>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</si>
  <si>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</si>
  <si>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</si>
  <si>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</si>
  <si>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</si>
  <si>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</si>
  <si>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</si>
  <si>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PROJETO ELÉTRICO / ILUMINAÇÃO</t>
  </si>
  <si>
    <t>2.12</t>
  </si>
  <si>
    <t>LEVANTAMENTO DE CARGAS E REDES ELÉTRICAS (PARA IMPLEMENTOS EXTERNOS)</t>
  </si>
  <si>
    <t>PROJETO DE TELECOMUNICAÇÕES</t>
  </si>
  <si>
    <t>LEVANTAMENTO DE REDES HIDROSANITÁRIAS (PARA IMPLEMENTOS EXTERNOS)</t>
  </si>
  <si>
    <t>PROJETO DE TERRAPLENAGEM</t>
  </si>
  <si>
    <t>PROJETO DE DRENAGEM</t>
  </si>
  <si>
    <t>PROJETO DE URBANISMO (MUROS, CALÇADAS, PAVIMENTAÇÕES, CANTEIROS, ACESSOS, OUTROS)</t>
  </si>
  <si>
    <t>PROJETO DE PAISAGISMO (ESPÉCIES, PORTES, QUANTIDADES, MOBILIÁRIO EXTERNO E ACESSÓRIOS)</t>
  </si>
  <si>
    <t>COMUNICAÇÃO VISUAL E SINALIZAÇÃO</t>
  </si>
  <si>
    <t>3.1</t>
  </si>
  <si>
    <t>PROJETO DE SINALIZAÇÃO (INTERNO E EXTERNO)</t>
  </si>
  <si>
    <t>LEVANTAMENTO TOPOGRÁFICO (PLANIALTIMÉTRICO CADASTRAL), EQUIPE TOPOGRÁFICA (INCLUINDO EQUIPAMENTO, TRANSPORTE E PROFISSIONAIS DE NÍVEL MÉDIO) - TABELA CUSTOS LABOR/CT-UFES PADRÃO IOPES JANEIRO/2018(LS=128,33% E BDI=30,90%) - ITEM 010512</t>
  </si>
  <si>
    <t>mês</t>
  </si>
  <si>
    <t>MEMÓRIA DE CÁLCULO</t>
  </si>
  <si>
    <t>TOTAL</t>
  </si>
  <si>
    <t>REFORMA E AMPLIAÇÃO DA ESCOLA E.M.E.I.E.F. SÃO SALVADOR</t>
  </si>
  <si>
    <t>REFORMA E AMPLIAÇÃO DA ESCOLA E.M.E.I.E.F. JAQUEIRA “BERY BARRETO DE ARAÚJO”</t>
  </si>
  <si>
    <t>TOTAL GERAL</t>
  </si>
  <si>
    <t>LOCAL: SEDE - PRESIDENTE KENNEDY - ES</t>
  </si>
  <si>
    <t>LOCAL: LOCALIDADE DE SÃO SALVADOR - PRESIDENTE KENNEDY - ES</t>
  </si>
  <si>
    <t>LOCAL: LOCALIDADE DE JAQUEIRA - PRESIDENTE KENNEDY - ES</t>
  </si>
  <si>
    <t>TERMO DE REFERÊNCIA, TABELA 1. ÁREAS POR EDIFICAÇÃO, PÁG. 11</t>
  </si>
  <si>
    <t>1.680,72 m² - 691,72 m² = 989,00 m². MEDIDAS INTERNAS</t>
  </si>
  <si>
    <t>COBERTURAS, CONSIDERANDO AMPLIAÇÕES</t>
  </si>
  <si>
    <t>IDEM 1.2</t>
  </si>
  <si>
    <t>IDEM 1.1</t>
  </si>
  <si>
    <t xml:space="preserve">UMA SEMANA DE EQUIPE </t>
  </si>
  <si>
    <t>IDEM 2.1</t>
  </si>
  <si>
    <t>TERMO DE REFERÊNCIA, TABELA 1. ÁREAS POR EDIFICAÇÃO, PÁG. 11. 3.636,79 m² - 1.681,00 m² = 1.955,79 m²</t>
  </si>
  <si>
    <t>TERMO DE REFERÊNCIA, TABELA 1. ÁREAS POR EDIFICAÇÃO, PÁG. 11. 3.636,79 m² - 691,72 m² = 2.945,07 m²</t>
  </si>
  <si>
    <t>TERMO DE REFERÊNCIA, TABELA 1. ÁREAS POR EDIFICAÇÃO, PÁG. 12</t>
  </si>
  <si>
    <t>TERMO DE REFERÊNCIA, TABELA 1. ÁREAS POR EDIFICAÇÃO, PÁG. 12 (811,09 m²) E AMPLIAÇÕES, SENDO PREVISTO: (14 SALAS x 44,10 m²) + (02 BANHEIROS INFANTIS x 17,00 m²) + (01 DESPENSA x 12,00 m²) + (01 BIBLIOTECA x 100,00 m²) + (01 ALMOXARIFADO x 12,00 m²) + (01 SALA APROPRIADA PARA AEE x 44,10 m²) + (03 SALAS APROPRIADAS PARA ATENDER A EDUCAÇÃO INFANTIL x 44,10 m²) + (01 SALA PARA COORDENAÇÃO ESCOLAR x 15,00 m²) + (01 SALA PARA ARQUIVOS ADMINISTRATIVOS x 12,00 m²) + (01 ÁREA DE SERVIÇO AMPLA x 45,00 m²) =  1.834,89 m², PÁG. 4, APROXIMADAMENTE 1.835,00 m². MEDIDAS INTERNAS</t>
  </si>
  <si>
    <t>TERMO DE REFERÊNCIA, TABELA 1. ÁREAS POR EDIFICAÇÃO, PÁG. 11 (691,72 m²) E AMPLIAÇÕES, SENDO PREVISTO: (14 SALAS x 54,00 m²) + (02 SALAS x 54,00 m² - BIBLIOTECA E LABORATÓRIO DE CIÊNCIAS) + (01 SALA DE INFORMÁTICA 100,00 m²) + (01 SALA DOS PROFESSORES 25,00 m²) =  1.680,72 m², PÁG. 3, APROXIMADAMENTE 1.681,00 m². MEDIDAS INTERNAS</t>
  </si>
  <si>
    <t>1.834,89 m² - 811,09 m² = 1.023,80 m². MEDIDAS INTERNAS</t>
  </si>
  <si>
    <t>TERMO DE REFERÊNCIA, TABELA 1. ÁREAS POR EDIFICAÇÃO, PÁG. 12. 2.854,69 m² - 1.835,00 m² = 1.019,69 m²</t>
  </si>
  <si>
    <t>TERMO DE REFERÊNCIA, TABELA 1. ÁREAS POR EDIFICAÇÃO, PÁG. 12. 2.854,69 m² - 811,09 m² = 2.043,60 m²</t>
  </si>
  <si>
    <t>1.835,00 + 1.019,69 = 2.854,69 m²</t>
  </si>
  <si>
    <t>1.681,00 + 1.955,79 = 3.636,79 m²</t>
  </si>
  <si>
    <t>TERMO DE REFERÊNCIA, TABELA 1. ÁREAS POR EDIFICAÇÃO, PÁG. 12 E 13 (3.017,10 m²) E AMPLIAÇÕES, SENDO PREVISTO: (10 SALAS x 54,00 m²) + (02 SALAS x 54,00 m² - BIBLIOTECA E LABORATÓRIO DE CIÊNCIAS) + (01 SALA DE INFORMÁTICA 100,00 m²) + (01 SALA DOS PROFESSORES 25,00 m²) + (BANHEIROS 40,00m²) =  3.830,10 m², PÁG. 5. MEDIDAS INTERNAS</t>
  </si>
  <si>
    <t>3.830,10 m² - 3.017,10 m² = 813,00 m². MEDIDAS INTERNAS</t>
  </si>
  <si>
    <t>3.830,10 + 9.679,40 = 13.509,50 m²</t>
  </si>
  <si>
    <t>IDEM 2.3</t>
  </si>
  <si>
    <t>TERMO DE REFERÊNCIA, TABELA 1. ÁREAS POR EDIFICAÇÃO, PÁG. 13 E 14. 13.509,50 m² - 3.017,10 m² = 10.492,40 m²</t>
  </si>
  <si>
    <t>TERMO DE REFERÊNCIA, TABELA 1. ÁREAS POR EDIFICAÇÃO, PÁG. 13 E 14. 13.509,50 m² - 3.830,10 m² = 9.679,40 m²</t>
  </si>
  <si>
    <t>% DO ITEM</t>
  </si>
  <si>
    <t xml:space="preserve">DATA DE ELABORAÇÃO DO ORÇAMENTO: 09/07/2018 </t>
  </si>
  <si>
    <t>1.17</t>
  </si>
  <si>
    <t>PROJETO DE CLIMATIZAÇÃO E CONFORTO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</si>
</sst>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&quot;R$&quot;\ 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" fontId="0" fillId="0" borderId="6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justify"/>
    </xf>
    <xf numFmtId="164" fontId="0" fillId="5" borderId="6" xfId="0" applyNumberFormat="1" applyFill="1" applyBorder="1" applyAlignment="1">
      <alignment horizontal="right" vertical="center"/>
    </xf>
    <xf numFmtId="165" fontId="7" fillId="6" borderId="4" xfId="0" applyNumberFormat="1" applyFont="1" applyFill="1" applyBorder="1" applyAlignment="1">
      <alignment vertical="center" wrapText="1"/>
    </xf>
    <xf numFmtId="165" fontId="5" fillId="6" borderId="4" xfId="0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center" wrapText="1"/>
    </xf>
    <xf numFmtId="0" fontId="5" fillId="6" borderId="3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5" fontId="0" fillId="0" borderId="6" xfId="0" applyNumberFormat="1" applyBorder="1" applyAlignment="1">
      <alignment horizontal="right" vertical="center"/>
    </xf>
    <xf numFmtId="10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left" vertical="justify"/>
    </xf>
    <xf numFmtId="0" fontId="8" fillId="0" borderId="8" xfId="0" applyFont="1" applyBorder="1" applyAlignment="1">
      <alignment horizontal="left" vertical="justify"/>
    </xf>
    <xf numFmtId="4" fontId="0" fillId="0" borderId="8" xfId="0" applyNumberFormat="1" applyFill="1" applyBorder="1" applyAlignment="1">
      <alignment horizontal="right" vertical="center"/>
    </xf>
    <xf numFmtId="49" fontId="0" fillId="0" borderId="8" xfId="0" applyNumberFormat="1" applyFont="1" applyFill="1" applyBorder="1" applyAlignment="1">
      <alignment horizontal="left" vertical="center" wrapText="1"/>
    </xf>
    <xf numFmtId="164" fontId="0" fillId="5" borderId="8" xfId="0" applyNumberFormat="1" applyFill="1" applyBorder="1" applyAlignment="1">
      <alignment horizontal="right" vertical="center"/>
    </xf>
    <xf numFmtId="10" fontId="0" fillId="6" borderId="20" xfId="0" applyNumberForma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5" fontId="0" fillId="0" borderId="18" xfId="0" applyNumberFormat="1" applyBorder="1" applyAlignment="1">
      <alignment horizontal="right" vertical="center"/>
    </xf>
    <xf numFmtId="0" fontId="0" fillId="6" borderId="20" xfId="0" applyFill="1" applyBorder="1"/>
    <xf numFmtId="10" fontId="11" fillId="0" borderId="7" xfId="0" applyNumberFormat="1" applyFont="1" applyBorder="1" applyAlignment="1">
      <alignment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justify"/>
    </xf>
    <xf numFmtId="4" fontId="0" fillId="7" borderId="6" xfId="0" applyNumberFormat="1" applyFill="1" applyBorder="1" applyAlignment="1">
      <alignment horizontal="right" vertical="center"/>
    </xf>
    <xf numFmtId="49" fontId="0" fillId="7" borderId="6" xfId="0" applyNumberFormat="1" applyFont="1" applyFill="1" applyBorder="1" applyAlignment="1">
      <alignment horizontal="left" vertical="center" wrapText="1"/>
    </xf>
    <xf numFmtId="164" fontId="0" fillId="7" borderId="6" xfId="0" applyNumberFormat="1" applyFill="1" applyBorder="1" applyAlignment="1">
      <alignment horizontal="right" vertical="center"/>
    </xf>
    <xf numFmtId="165" fontId="0" fillId="7" borderId="6" xfId="0" applyNumberFormat="1" applyFill="1" applyBorder="1" applyAlignment="1">
      <alignment horizontal="right" vertical="center"/>
    </xf>
    <xf numFmtId="10" fontId="10" fillId="7" borderId="7" xfId="0" applyNumberFormat="1" applyFont="1" applyFill="1" applyBorder="1" applyAlignment="1">
      <alignment vertical="center"/>
    </xf>
    <xf numFmtId="0" fontId="8" fillId="7" borderId="6" xfId="0" applyFont="1" applyFill="1" applyBorder="1" applyAlignment="1">
      <alignment horizontal="left" vertical="center"/>
    </xf>
    <xf numFmtId="0" fontId="0" fillId="7" borderId="6" xfId="0" applyFill="1" applyBorder="1" applyAlignment="1">
      <alignment horizontal="left" vertical="justify"/>
    </xf>
    <xf numFmtId="165" fontId="0" fillId="7" borderId="18" xfId="0" applyNumberFormat="1" applyFill="1" applyBorder="1" applyAlignment="1">
      <alignment horizontal="right" vertical="center"/>
    </xf>
    <xf numFmtId="10" fontId="10" fillId="7" borderId="21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57150</xdr:rowOff>
    </xdr:from>
    <xdr:to>
      <xdr:col>1</xdr:col>
      <xdr:colOff>219075</xdr:colOff>
      <xdr:row>0</xdr:row>
      <xdr:rowOff>628650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6" y="57150"/>
          <a:ext cx="666749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abSelected="1" view="pageBreakPreview" topLeftCell="A76" zoomScaleNormal="100" zoomScaleSheetLayoutView="100" workbookViewId="0">
      <selection activeCell="A81" sqref="A81:F81"/>
    </sheetView>
  </sheetViews>
  <sheetFormatPr defaultRowHeight="15" x14ac:dyDescent="0.25"/>
  <cols>
    <col min="2" max="2" width="52.7109375" customWidth="1"/>
    <col min="3" max="3" width="53.42578125" customWidth="1"/>
    <col min="4" max="4" width="13.140625" customWidth="1"/>
    <col min="5" max="5" width="9" customWidth="1"/>
    <col min="6" max="6" width="16" customWidth="1"/>
    <col min="7" max="7" width="23.140625" customWidth="1"/>
    <col min="8" max="8" width="11.140625" customWidth="1"/>
    <col min="10" max="10" width="1.28515625" hidden="1" customWidth="1"/>
    <col min="11" max="11" width="15.42578125" customWidth="1"/>
    <col min="12" max="12" width="22.7109375" customWidth="1"/>
    <col min="13" max="13" width="20.42578125" customWidth="1"/>
  </cols>
  <sheetData>
    <row r="1" spans="1:8" ht="55.5" customHeight="1" x14ac:dyDescent="0.25">
      <c r="A1" s="35" t="s">
        <v>7</v>
      </c>
      <c r="B1" s="36"/>
      <c r="C1" s="36"/>
      <c r="D1" s="36"/>
      <c r="E1" s="36"/>
      <c r="F1" s="36"/>
      <c r="G1" s="36"/>
      <c r="H1" s="37"/>
    </row>
    <row r="2" spans="1:8" ht="23.25" customHeight="1" x14ac:dyDescent="0.25">
      <c r="A2" s="38" t="s">
        <v>6</v>
      </c>
      <c r="B2" s="39"/>
      <c r="C2" s="39"/>
      <c r="D2" s="39"/>
      <c r="E2" s="39"/>
      <c r="F2" s="39"/>
      <c r="G2" s="39"/>
      <c r="H2" s="40"/>
    </row>
    <row r="3" spans="1:8" ht="23.25" customHeight="1" thickBot="1" x14ac:dyDescent="0.3">
      <c r="A3" s="53" t="s">
        <v>9</v>
      </c>
      <c r="B3" s="54"/>
      <c r="C3" s="54"/>
      <c r="D3" s="54"/>
      <c r="E3" s="54"/>
      <c r="F3" s="54"/>
      <c r="G3" s="54"/>
      <c r="H3" s="55"/>
    </row>
    <row r="4" spans="1:8" ht="23.25" customHeight="1" thickBot="1" x14ac:dyDescent="0.3">
      <c r="A4" s="30" t="s">
        <v>8</v>
      </c>
      <c r="B4" s="31"/>
      <c r="C4" s="31"/>
      <c r="D4" s="31"/>
      <c r="E4" s="31"/>
      <c r="F4" s="31"/>
      <c r="G4" s="31"/>
      <c r="H4" s="32"/>
    </row>
    <row r="5" spans="1:8" ht="15.75" customHeight="1" thickBot="1" x14ac:dyDescent="0.3">
      <c r="A5" s="56" t="s">
        <v>75</v>
      </c>
      <c r="B5" s="57"/>
      <c r="C5" s="57"/>
      <c r="D5" s="57"/>
      <c r="E5" s="57"/>
      <c r="F5" s="57"/>
      <c r="G5" s="57"/>
      <c r="H5" s="58"/>
    </row>
    <row r="6" spans="1:8" ht="18.75" customHeight="1" x14ac:dyDescent="0.25">
      <c r="A6" s="25" t="s">
        <v>11</v>
      </c>
      <c r="B6" s="26"/>
      <c r="C6" s="26"/>
      <c r="D6" s="26"/>
      <c r="E6" s="26"/>
      <c r="F6" s="26"/>
      <c r="G6" s="26"/>
      <c r="H6" s="27"/>
    </row>
    <row r="7" spans="1:8" ht="18.75" customHeight="1" x14ac:dyDescent="0.25">
      <c r="A7" s="14" t="s">
        <v>102</v>
      </c>
      <c r="B7" s="15"/>
      <c r="C7" s="15"/>
      <c r="D7" s="15"/>
      <c r="E7" s="15"/>
      <c r="F7" s="15"/>
      <c r="G7" s="15"/>
      <c r="H7" s="16"/>
    </row>
    <row r="8" spans="1:8" ht="14.25" customHeight="1" x14ac:dyDescent="0.25">
      <c r="A8" s="34">
        <v>1</v>
      </c>
      <c r="B8" s="42" t="s">
        <v>10</v>
      </c>
      <c r="C8" s="28"/>
      <c r="D8" s="28"/>
      <c r="E8" s="28"/>
      <c r="F8" s="28"/>
      <c r="G8" s="28"/>
      <c r="H8" s="29"/>
    </row>
    <row r="9" spans="1:8" ht="14.25" customHeight="1" x14ac:dyDescent="0.25">
      <c r="A9" s="17" t="s">
        <v>0</v>
      </c>
      <c r="B9" s="18"/>
      <c r="C9" s="41" t="s">
        <v>70</v>
      </c>
      <c r="D9" s="5" t="s">
        <v>2</v>
      </c>
      <c r="E9" s="5" t="s">
        <v>1</v>
      </c>
      <c r="F9" s="6" t="s">
        <v>3</v>
      </c>
      <c r="G9" s="43" t="s">
        <v>4</v>
      </c>
      <c r="H9" s="44" t="s">
        <v>101</v>
      </c>
    </row>
    <row r="10" spans="1:8" ht="15.75" customHeight="1" x14ac:dyDescent="0.25">
      <c r="A10" s="4" t="s">
        <v>12</v>
      </c>
      <c r="B10" s="7" t="s">
        <v>13</v>
      </c>
      <c r="C10" s="12" t="s">
        <v>78</v>
      </c>
      <c r="D10" s="1">
        <v>691.72</v>
      </c>
      <c r="E10" s="2" t="s">
        <v>5</v>
      </c>
      <c r="F10" s="9">
        <v>4.4800000000000004</v>
      </c>
      <c r="G10" s="45">
        <f>D10*F10</f>
        <v>3098.9056000000005</v>
      </c>
      <c r="H10" s="46">
        <f>G10/G42</f>
        <v>1.3707922755288433E-2</v>
      </c>
    </row>
    <row r="11" spans="1:8" ht="78" customHeight="1" x14ac:dyDescent="0.25">
      <c r="A11" s="62" t="s">
        <v>14</v>
      </c>
      <c r="B11" s="63" t="s">
        <v>15</v>
      </c>
      <c r="C11" s="64" t="s">
        <v>89</v>
      </c>
      <c r="D11" s="65">
        <v>1681</v>
      </c>
      <c r="E11" s="66" t="s">
        <v>5</v>
      </c>
      <c r="F11" s="67">
        <v>22.25</v>
      </c>
      <c r="G11" s="68">
        <f t="shared" ref="G11:G38" si="0">D11*F11</f>
        <v>37402.25</v>
      </c>
      <c r="H11" s="69">
        <f>G11/G42</f>
        <v>0.16544781289045615</v>
      </c>
    </row>
    <row r="12" spans="1:8" ht="15.75" customHeight="1" x14ac:dyDescent="0.25">
      <c r="A12" s="62" t="s">
        <v>16</v>
      </c>
      <c r="B12" s="63" t="s">
        <v>29</v>
      </c>
      <c r="C12" s="70" t="s">
        <v>79</v>
      </c>
      <c r="D12" s="65">
        <v>989</v>
      </c>
      <c r="E12" s="66" t="s">
        <v>5</v>
      </c>
      <c r="F12" s="67">
        <v>13.42</v>
      </c>
      <c r="G12" s="68">
        <f t="shared" si="0"/>
        <v>13272.38</v>
      </c>
      <c r="H12" s="69">
        <f>G12/G42</f>
        <v>5.8710003886157443E-2</v>
      </c>
    </row>
    <row r="13" spans="1:8" ht="15.75" customHeight="1" x14ac:dyDescent="0.25">
      <c r="A13" s="62" t="s">
        <v>17</v>
      </c>
      <c r="B13" s="63" t="s">
        <v>30</v>
      </c>
      <c r="C13" s="70" t="s">
        <v>80</v>
      </c>
      <c r="D13" s="65">
        <v>2100</v>
      </c>
      <c r="E13" s="66" t="s">
        <v>5</v>
      </c>
      <c r="F13" s="67">
        <v>11.19</v>
      </c>
      <c r="G13" s="68">
        <f t="shared" si="0"/>
        <v>23499</v>
      </c>
      <c r="H13" s="69">
        <f>G13/G42</f>
        <v>0.10394717310089177</v>
      </c>
    </row>
    <row r="14" spans="1:8" ht="15.75" customHeight="1" x14ac:dyDescent="0.25">
      <c r="A14" s="4" t="s">
        <v>18</v>
      </c>
      <c r="B14" s="7" t="s">
        <v>32</v>
      </c>
      <c r="C14" s="12" t="s">
        <v>82</v>
      </c>
      <c r="D14" s="1">
        <v>691.72</v>
      </c>
      <c r="E14" s="2" t="s">
        <v>5</v>
      </c>
      <c r="F14" s="9">
        <v>1.8</v>
      </c>
      <c r="G14" s="45">
        <f t="shared" si="0"/>
        <v>1245.096</v>
      </c>
      <c r="H14" s="46">
        <f>G14/G42</f>
        <v>5.507647535606959E-3</v>
      </c>
    </row>
    <row r="15" spans="1:8" ht="15.75" customHeight="1" x14ac:dyDescent="0.25">
      <c r="A15" s="62" t="s">
        <v>19</v>
      </c>
      <c r="B15" s="63" t="s">
        <v>31</v>
      </c>
      <c r="C15" s="70" t="s">
        <v>81</v>
      </c>
      <c r="D15" s="65">
        <v>1681</v>
      </c>
      <c r="E15" s="66" t="s">
        <v>5</v>
      </c>
      <c r="F15" s="67">
        <v>8.3800000000000008</v>
      </c>
      <c r="G15" s="68">
        <f t="shared" si="0"/>
        <v>14086.78</v>
      </c>
      <c r="H15" s="69">
        <f>G15/G42</f>
        <v>6.2312479641439218E-2</v>
      </c>
    </row>
    <row r="16" spans="1:8" ht="15.75" customHeight="1" x14ac:dyDescent="0.25">
      <c r="A16" s="4" t="s">
        <v>20</v>
      </c>
      <c r="B16" s="7" t="s">
        <v>34</v>
      </c>
      <c r="C16" s="12" t="s">
        <v>82</v>
      </c>
      <c r="D16" s="1">
        <v>691.72</v>
      </c>
      <c r="E16" s="2" t="s">
        <v>5</v>
      </c>
      <c r="F16" s="9">
        <v>2.1800000000000002</v>
      </c>
      <c r="G16" s="45">
        <f t="shared" si="0"/>
        <v>1507.9496000000001</v>
      </c>
      <c r="H16" s="46">
        <f>G16/G42</f>
        <v>6.670373126457318E-3</v>
      </c>
    </row>
    <row r="17" spans="1:8" ht="15.75" customHeight="1" x14ac:dyDescent="0.25">
      <c r="A17" s="62" t="s">
        <v>21</v>
      </c>
      <c r="B17" s="63" t="s">
        <v>33</v>
      </c>
      <c r="C17" s="70" t="s">
        <v>81</v>
      </c>
      <c r="D17" s="65">
        <v>1681</v>
      </c>
      <c r="E17" s="66" t="s">
        <v>5</v>
      </c>
      <c r="F17" s="67">
        <v>10.32</v>
      </c>
      <c r="G17" s="68">
        <f t="shared" si="0"/>
        <v>17347.920000000002</v>
      </c>
      <c r="H17" s="69">
        <f>G17/G42</f>
        <v>7.6738041754135178E-2</v>
      </c>
    </row>
    <row r="18" spans="1:8" ht="15.75" customHeight="1" x14ac:dyDescent="0.25">
      <c r="A18" s="4" t="s">
        <v>22</v>
      </c>
      <c r="B18" s="7" t="s">
        <v>35</v>
      </c>
      <c r="C18" s="12" t="s">
        <v>81</v>
      </c>
      <c r="D18" s="1">
        <v>1681</v>
      </c>
      <c r="E18" s="2" t="s">
        <v>5</v>
      </c>
      <c r="F18" s="9">
        <v>3.11</v>
      </c>
      <c r="G18" s="45">
        <f t="shared" si="0"/>
        <v>5227.91</v>
      </c>
      <c r="H18" s="46">
        <f>G18/G42</f>
        <v>2.3125514520868251E-2</v>
      </c>
    </row>
    <row r="19" spans="1:8" ht="15.75" customHeight="1" x14ac:dyDescent="0.25">
      <c r="A19" s="4" t="s">
        <v>23</v>
      </c>
      <c r="B19" s="7" t="s">
        <v>36</v>
      </c>
      <c r="C19" s="12" t="s">
        <v>81</v>
      </c>
      <c r="D19" s="1">
        <v>1681</v>
      </c>
      <c r="E19" s="2" t="s">
        <v>5</v>
      </c>
      <c r="F19" s="9">
        <v>3.03</v>
      </c>
      <c r="G19" s="45">
        <f t="shared" si="0"/>
        <v>5093.4299999999994</v>
      </c>
      <c r="H19" s="46">
        <f>G19/G42</f>
        <v>2.2530645980138521E-2</v>
      </c>
    </row>
    <row r="20" spans="1:8" ht="30" customHeight="1" x14ac:dyDescent="0.25">
      <c r="A20" s="4" t="s">
        <v>24</v>
      </c>
      <c r="B20" s="8" t="s">
        <v>37</v>
      </c>
      <c r="C20" s="12" t="s">
        <v>81</v>
      </c>
      <c r="D20" s="1">
        <v>1681</v>
      </c>
      <c r="E20" s="2" t="s">
        <v>5</v>
      </c>
      <c r="F20" s="9">
        <v>5.15</v>
      </c>
      <c r="G20" s="45">
        <f t="shared" si="0"/>
        <v>8657.1500000000015</v>
      </c>
      <c r="H20" s="46">
        <f>G20/G42</f>
        <v>3.8294662309476375E-2</v>
      </c>
    </row>
    <row r="21" spans="1:8" ht="15.75" customHeight="1" x14ac:dyDescent="0.25">
      <c r="A21" s="4" t="s">
        <v>25</v>
      </c>
      <c r="B21" s="7" t="s">
        <v>38</v>
      </c>
      <c r="C21" s="12" t="s">
        <v>81</v>
      </c>
      <c r="D21" s="1">
        <v>1681</v>
      </c>
      <c r="E21" s="2" t="s">
        <v>5</v>
      </c>
      <c r="F21" s="9">
        <v>2.61</v>
      </c>
      <c r="G21" s="45">
        <f t="shared" si="0"/>
        <v>4387.41</v>
      </c>
      <c r="H21" s="46">
        <f>G21/G42</f>
        <v>1.9407586141307439E-2</v>
      </c>
    </row>
    <row r="22" spans="1:8" ht="15.75" customHeight="1" x14ac:dyDescent="0.25">
      <c r="A22" s="4" t="s">
        <v>26</v>
      </c>
      <c r="B22" s="7" t="s">
        <v>39</v>
      </c>
      <c r="C22" s="12" t="s">
        <v>81</v>
      </c>
      <c r="D22" s="1">
        <v>1681</v>
      </c>
      <c r="E22" s="2" t="s">
        <v>5</v>
      </c>
      <c r="F22" s="9">
        <v>1</v>
      </c>
      <c r="G22" s="45">
        <f t="shared" si="0"/>
        <v>1681</v>
      </c>
      <c r="H22" s="46">
        <f>G22/G42</f>
        <v>7.4358567591216252E-3</v>
      </c>
    </row>
    <row r="23" spans="1:8" ht="15.75" customHeight="1" x14ac:dyDescent="0.25">
      <c r="A23" s="4" t="s">
        <v>27</v>
      </c>
      <c r="B23" s="7" t="s">
        <v>104</v>
      </c>
      <c r="C23" s="12" t="s">
        <v>81</v>
      </c>
      <c r="D23" s="1">
        <v>1681</v>
      </c>
      <c r="E23" s="2" t="s">
        <v>5</v>
      </c>
      <c r="F23" s="9">
        <v>3.66</v>
      </c>
      <c r="G23" s="45">
        <f t="shared" ref="G23" si="1">D23*F23</f>
        <v>6152.46</v>
      </c>
      <c r="H23" s="46">
        <f>G23/G42</f>
        <v>2.7215235738385146E-2</v>
      </c>
    </row>
    <row r="24" spans="1:8" ht="15.75" customHeight="1" x14ac:dyDescent="0.25">
      <c r="A24" s="4" t="s">
        <v>28</v>
      </c>
      <c r="B24" s="7" t="s">
        <v>40</v>
      </c>
      <c r="C24" s="12" t="s">
        <v>81</v>
      </c>
      <c r="D24" s="1">
        <v>1681</v>
      </c>
      <c r="E24" s="2" t="s">
        <v>5</v>
      </c>
      <c r="F24" s="9">
        <v>2.4900000000000002</v>
      </c>
      <c r="G24" s="45">
        <f t="shared" si="0"/>
        <v>4185.6900000000005</v>
      </c>
      <c r="H24" s="46">
        <f>G24/G42</f>
        <v>1.8515283330212847E-2</v>
      </c>
    </row>
    <row r="25" spans="1:8" ht="15.75" customHeight="1" x14ac:dyDescent="0.25">
      <c r="A25" s="4" t="s">
        <v>42</v>
      </c>
      <c r="B25" s="7" t="s">
        <v>41</v>
      </c>
      <c r="C25" s="12" t="s">
        <v>81</v>
      </c>
      <c r="D25" s="1">
        <v>1681</v>
      </c>
      <c r="E25" s="2" t="s">
        <v>5</v>
      </c>
      <c r="F25" s="9">
        <v>2.2999999999999998</v>
      </c>
      <c r="G25" s="45">
        <f t="shared" si="0"/>
        <v>3866.2999999999997</v>
      </c>
      <c r="H25" s="46">
        <f>G25/G42</f>
        <v>1.7102470545979735E-2</v>
      </c>
    </row>
    <row r="26" spans="1:8" ht="58.5" customHeight="1" x14ac:dyDescent="0.25">
      <c r="A26" s="4" t="s">
        <v>103</v>
      </c>
      <c r="B26" s="8" t="s">
        <v>43</v>
      </c>
      <c r="C26" s="12" t="s">
        <v>81</v>
      </c>
      <c r="D26" s="1">
        <v>1681</v>
      </c>
      <c r="E26" s="2" t="s">
        <v>5</v>
      </c>
      <c r="F26" s="9">
        <v>4.59</v>
      </c>
      <c r="G26" s="45">
        <f t="shared" si="0"/>
        <v>7715.79</v>
      </c>
      <c r="H26" s="46">
        <f>G26/G42</f>
        <v>3.4130582524368257E-2</v>
      </c>
    </row>
    <row r="27" spans="1:8" ht="14.25" customHeight="1" x14ac:dyDescent="0.25">
      <c r="A27" s="3">
        <v>2</v>
      </c>
      <c r="B27" s="42" t="s">
        <v>44</v>
      </c>
      <c r="C27" s="28"/>
      <c r="D27" s="28"/>
      <c r="E27" s="28"/>
      <c r="F27" s="28"/>
      <c r="G27" s="28"/>
      <c r="H27" s="29"/>
    </row>
    <row r="28" spans="1:8" ht="29.25" customHeight="1" x14ac:dyDescent="0.25">
      <c r="A28" s="4" t="s">
        <v>45</v>
      </c>
      <c r="B28" s="47" t="s">
        <v>58</v>
      </c>
      <c r="C28" s="48" t="s">
        <v>86</v>
      </c>
      <c r="D28" s="49">
        <v>2945.07</v>
      </c>
      <c r="E28" s="50" t="s">
        <v>5</v>
      </c>
      <c r="F28" s="51">
        <v>1.93</v>
      </c>
      <c r="G28" s="45">
        <f t="shared" si="0"/>
        <v>5683.9850999999999</v>
      </c>
      <c r="H28" s="46">
        <f>G28/G42</f>
        <v>2.5142950044367403E-2</v>
      </c>
    </row>
    <row r="29" spans="1:8" ht="78.75" customHeight="1" x14ac:dyDescent="0.25">
      <c r="A29" s="4" t="s">
        <v>46</v>
      </c>
      <c r="B29" s="8" t="s">
        <v>68</v>
      </c>
      <c r="C29" s="7" t="s">
        <v>83</v>
      </c>
      <c r="D29" s="1">
        <v>0.25</v>
      </c>
      <c r="E29" s="2" t="s">
        <v>69</v>
      </c>
      <c r="F29" s="9">
        <v>16771.93</v>
      </c>
      <c r="G29" s="45">
        <f t="shared" si="0"/>
        <v>4192.9825000000001</v>
      </c>
      <c r="H29" s="46">
        <f>G29/G42</f>
        <v>1.8547541501191964E-2</v>
      </c>
    </row>
    <row r="30" spans="1:8" ht="29.25" customHeight="1" x14ac:dyDescent="0.25">
      <c r="A30" s="4" t="s">
        <v>47</v>
      </c>
      <c r="B30" s="7" t="s">
        <v>56</v>
      </c>
      <c r="C30" s="13" t="s">
        <v>85</v>
      </c>
      <c r="D30" s="1">
        <v>1955.79</v>
      </c>
      <c r="E30" s="2" t="s">
        <v>5</v>
      </c>
      <c r="F30" s="9">
        <v>2.67</v>
      </c>
      <c r="G30" s="45">
        <f t="shared" si="0"/>
        <v>5221.9592999999995</v>
      </c>
      <c r="H30" s="46">
        <f>G30/G42</f>
        <v>2.3099191764879849E-2</v>
      </c>
    </row>
    <row r="31" spans="1:8" ht="15.75" customHeight="1" x14ac:dyDescent="0.25">
      <c r="A31" s="4" t="s">
        <v>48</v>
      </c>
      <c r="B31" s="7" t="s">
        <v>59</v>
      </c>
      <c r="C31" s="7" t="s">
        <v>98</v>
      </c>
      <c r="D31" s="1">
        <v>1955.79</v>
      </c>
      <c r="E31" s="2" t="s">
        <v>5</v>
      </c>
      <c r="F31" s="9">
        <v>0.81</v>
      </c>
      <c r="G31" s="45">
        <f t="shared" si="0"/>
        <v>1584.1899000000001</v>
      </c>
      <c r="H31" s="46">
        <f>G31/G42</f>
        <v>7.0076199736152358E-3</v>
      </c>
    </row>
    <row r="32" spans="1:8" ht="30" customHeight="1" x14ac:dyDescent="0.25">
      <c r="A32" s="4" t="s">
        <v>49</v>
      </c>
      <c r="B32" s="8" t="s">
        <v>60</v>
      </c>
      <c r="C32" s="7" t="s">
        <v>84</v>
      </c>
      <c r="D32" s="1">
        <v>2945.07</v>
      </c>
      <c r="E32" s="2" t="s">
        <v>5</v>
      </c>
      <c r="F32" s="9">
        <v>1.37</v>
      </c>
      <c r="G32" s="45">
        <f t="shared" si="0"/>
        <v>4034.7459000000003</v>
      </c>
      <c r="H32" s="46">
        <f>G32/G42</f>
        <v>1.7847586300924013E-2</v>
      </c>
    </row>
    <row r="33" spans="1:8" ht="15.75" customHeight="1" x14ac:dyDescent="0.25">
      <c r="A33" s="4" t="s">
        <v>50</v>
      </c>
      <c r="B33" s="7" t="s">
        <v>31</v>
      </c>
      <c r="C33" s="7" t="s">
        <v>98</v>
      </c>
      <c r="D33" s="1">
        <v>1955.79</v>
      </c>
      <c r="E33" s="2" t="s">
        <v>5</v>
      </c>
      <c r="F33" s="9">
        <v>1.98</v>
      </c>
      <c r="G33" s="45">
        <f t="shared" si="0"/>
        <v>3872.4641999999999</v>
      </c>
      <c r="H33" s="46">
        <f>G33/G42</f>
        <v>1.7129737713281686E-2</v>
      </c>
    </row>
    <row r="34" spans="1:8" ht="15.75" customHeight="1" x14ac:dyDescent="0.25">
      <c r="A34" s="4" t="s">
        <v>51</v>
      </c>
      <c r="B34" s="7" t="s">
        <v>61</v>
      </c>
      <c r="C34" s="7" t="s">
        <v>98</v>
      </c>
      <c r="D34" s="1">
        <v>1955.79</v>
      </c>
      <c r="E34" s="2" t="s">
        <v>5</v>
      </c>
      <c r="F34" s="9">
        <v>2.0499999999999998</v>
      </c>
      <c r="G34" s="45">
        <f t="shared" si="0"/>
        <v>4009.3694999999998</v>
      </c>
      <c r="H34" s="46">
        <f>G34/G42</f>
        <v>1.7735334501124977E-2</v>
      </c>
    </row>
    <row r="35" spans="1:8" ht="15.75" customHeight="1" x14ac:dyDescent="0.25">
      <c r="A35" s="4" t="s">
        <v>52</v>
      </c>
      <c r="B35" s="7" t="s">
        <v>62</v>
      </c>
      <c r="C35" s="7" t="s">
        <v>98</v>
      </c>
      <c r="D35" s="1">
        <v>1955.79</v>
      </c>
      <c r="E35" s="2" t="s">
        <v>5</v>
      </c>
      <c r="F35" s="9">
        <v>2.2999999999999998</v>
      </c>
      <c r="G35" s="45">
        <f t="shared" si="0"/>
        <v>4498.317</v>
      </c>
      <c r="H35" s="46">
        <f>G35/G42</f>
        <v>1.9898180171993879E-2</v>
      </c>
    </row>
    <row r="36" spans="1:8" ht="15.75" customHeight="1" x14ac:dyDescent="0.25">
      <c r="A36" s="4" t="s">
        <v>53</v>
      </c>
      <c r="B36" s="7" t="s">
        <v>38</v>
      </c>
      <c r="C36" s="7" t="s">
        <v>98</v>
      </c>
      <c r="D36" s="1">
        <v>1955.79</v>
      </c>
      <c r="E36" s="2" t="s">
        <v>5</v>
      </c>
      <c r="F36" s="9">
        <v>0.81</v>
      </c>
      <c r="G36" s="45">
        <f t="shared" si="0"/>
        <v>1584.1899000000001</v>
      </c>
      <c r="H36" s="46">
        <f>G36/G42</f>
        <v>7.0076199736152358E-3</v>
      </c>
    </row>
    <row r="37" spans="1:8" ht="30" customHeight="1" x14ac:dyDescent="0.25">
      <c r="A37" s="4" t="s">
        <v>54</v>
      </c>
      <c r="B37" s="8" t="s">
        <v>63</v>
      </c>
      <c r="C37" s="7" t="s">
        <v>98</v>
      </c>
      <c r="D37" s="1">
        <v>1955.79</v>
      </c>
      <c r="E37" s="2" t="s">
        <v>5</v>
      </c>
      <c r="F37" s="9">
        <v>3.55</v>
      </c>
      <c r="G37" s="45">
        <f t="shared" si="0"/>
        <v>6943.0544999999993</v>
      </c>
      <c r="H37" s="46">
        <f>G37/G42</f>
        <v>3.0712408526338376E-2</v>
      </c>
    </row>
    <row r="38" spans="1:8" ht="30" customHeight="1" x14ac:dyDescent="0.25">
      <c r="A38" s="4" t="s">
        <v>55</v>
      </c>
      <c r="B38" s="8" t="s">
        <v>64</v>
      </c>
      <c r="C38" s="7" t="s">
        <v>98</v>
      </c>
      <c r="D38" s="1">
        <v>1955.79</v>
      </c>
      <c r="E38" s="2" t="s">
        <v>5</v>
      </c>
      <c r="F38" s="9">
        <v>2.2400000000000002</v>
      </c>
      <c r="G38" s="45">
        <f t="shared" si="0"/>
        <v>4380.9696000000004</v>
      </c>
      <c r="H38" s="46">
        <f>G38/G42</f>
        <v>1.9379097210985345E-2</v>
      </c>
    </row>
    <row r="39" spans="1:8" ht="58.5" customHeight="1" x14ac:dyDescent="0.25">
      <c r="A39" s="62" t="s">
        <v>57</v>
      </c>
      <c r="B39" s="71" t="s">
        <v>43</v>
      </c>
      <c r="C39" s="63" t="s">
        <v>98</v>
      </c>
      <c r="D39" s="65">
        <v>1955.79</v>
      </c>
      <c r="E39" s="66" t="s">
        <v>5</v>
      </c>
      <c r="F39" s="67">
        <v>4.59</v>
      </c>
      <c r="G39" s="68">
        <f t="shared" ref="G39" si="2">D39*F39</f>
        <v>8977.0761000000002</v>
      </c>
      <c r="H39" s="69">
        <f>G39/G42</f>
        <v>3.9709846517153001E-2</v>
      </c>
    </row>
    <row r="40" spans="1:8" ht="14.25" customHeight="1" x14ac:dyDescent="0.25">
      <c r="A40" s="3">
        <v>3</v>
      </c>
      <c r="B40" s="42" t="s">
        <v>65</v>
      </c>
      <c r="C40" s="28"/>
      <c r="D40" s="28"/>
      <c r="E40" s="28"/>
      <c r="F40" s="28"/>
      <c r="G40" s="28"/>
      <c r="H40" s="29"/>
    </row>
    <row r="41" spans="1:8" ht="15.75" customHeight="1" thickBot="1" x14ac:dyDescent="0.3">
      <c r="A41" s="62" t="s">
        <v>66</v>
      </c>
      <c r="B41" s="63" t="s">
        <v>67</v>
      </c>
      <c r="C41" s="63" t="s">
        <v>94</v>
      </c>
      <c r="D41" s="65">
        <v>3636.79</v>
      </c>
      <c r="E41" s="66" t="s">
        <v>5</v>
      </c>
      <c r="F41" s="67">
        <v>3.48</v>
      </c>
      <c r="G41" s="68">
        <f t="shared" ref="G41" si="3">D41*F41</f>
        <v>12656.029199999999</v>
      </c>
      <c r="H41" s="73">
        <f>G41/G42</f>
        <v>5.5983593260238336E-2</v>
      </c>
    </row>
    <row r="42" spans="1:8" ht="23.25" customHeight="1" thickBot="1" x14ac:dyDescent="0.3">
      <c r="A42" s="19" t="s">
        <v>71</v>
      </c>
      <c r="B42" s="20"/>
      <c r="C42" s="20"/>
      <c r="D42" s="20"/>
      <c r="E42" s="20"/>
      <c r="F42" s="21"/>
      <c r="G42" s="10">
        <f>SUM(G10:G41)</f>
        <v>226066.75390000001</v>
      </c>
      <c r="H42" s="52">
        <f>SUM(H10:H41)</f>
        <v>0.99999999999999978</v>
      </c>
    </row>
    <row r="43" spans="1:8" ht="23.25" customHeight="1" thickBot="1" x14ac:dyDescent="0.3">
      <c r="A43" s="30" t="s">
        <v>72</v>
      </c>
      <c r="B43" s="31"/>
      <c r="C43" s="31"/>
      <c r="D43" s="31"/>
      <c r="E43" s="31"/>
      <c r="F43" s="31"/>
      <c r="G43" s="31"/>
      <c r="H43" s="32"/>
    </row>
    <row r="44" spans="1:8" ht="15.75" customHeight="1" thickBot="1" x14ac:dyDescent="0.3">
      <c r="A44" s="56" t="s">
        <v>76</v>
      </c>
      <c r="B44" s="57"/>
      <c r="C44" s="57"/>
      <c r="D44" s="57"/>
      <c r="E44" s="57"/>
      <c r="F44" s="57"/>
      <c r="G44" s="57"/>
      <c r="H44" s="58"/>
    </row>
    <row r="45" spans="1:8" ht="18.75" customHeight="1" x14ac:dyDescent="0.25">
      <c r="A45" s="25" t="s">
        <v>11</v>
      </c>
      <c r="B45" s="26"/>
      <c r="C45" s="26"/>
      <c r="D45" s="26"/>
      <c r="E45" s="26"/>
      <c r="F45" s="26"/>
      <c r="G45" s="26"/>
      <c r="H45" s="27"/>
    </row>
    <row r="46" spans="1:8" ht="18.75" customHeight="1" x14ac:dyDescent="0.25">
      <c r="A46" s="14" t="s">
        <v>102</v>
      </c>
      <c r="B46" s="15"/>
      <c r="C46" s="15"/>
      <c r="D46" s="15"/>
      <c r="E46" s="15"/>
      <c r="F46" s="15"/>
      <c r="G46" s="15"/>
      <c r="H46" s="16"/>
    </row>
    <row r="47" spans="1:8" ht="14.25" customHeight="1" x14ac:dyDescent="0.25">
      <c r="A47" s="34">
        <v>1</v>
      </c>
      <c r="B47" s="42" t="s">
        <v>10</v>
      </c>
      <c r="C47" s="28"/>
      <c r="D47" s="28"/>
      <c r="E47" s="28"/>
      <c r="F47" s="28"/>
      <c r="G47" s="28"/>
      <c r="H47" s="29"/>
    </row>
    <row r="48" spans="1:8" ht="14.25" customHeight="1" x14ac:dyDescent="0.25">
      <c r="A48" s="17" t="s">
        <v>0</v>
      </c>
      <c r="B48" s="18"/>
      <c r="C48" s="41" t="s">
        <v>70</v>
      </c>
      <c r="D48" s="5" t="s">
        <v>2</v>
      </c>
      <c r="E48" s="5" t="s">
        <v>1</v>
      </c>
      <c r="F48" s="6" t="s">
        <v>3</v>
      </c>
      <c r="G48" s="43" t="s">
        <v>4</v>
      </c>
      <c r="H48" s="44" t="s">
        <v>101</v>
      </c>
    </row>
    <row r="49" spans="1:8" ht="15.75" customHeight="1" x14ac:dyDescent="0.25">
      <c r="A49" s="4" t="s">
        <v>12</v>
      </c>
      <c r="B49" s="7" t="s">
        <v>13</v>
      </c>
      <c r="C49" s="12" t="s">
        <v>87</v>
      </c>
      <c r="D49" s="1">
        <v>811.09</v>
      </c>
      <c r="E49" s="2" t="s">
        <v>5</v>
      </c>
      <c r="F49" s="9">
        <v>4.4800000000000004</v>
      </c>
      <c r="G49" s="59">
        <f>D49*F49</f>
        <v>3633.6832000000004</v>
      </c>
      <c r="H49" s="46">
        <f>G49/G81</f>
        <v>1.6898019426939682E-2</v>
      </c>
    </row>
    <row r="50" spans="1:8" ht="128.25" customHeight="1" x14ac:dyDescent="0.25">
      <c r="A50" s="62" t="s">
        <v>14</v>
      </c>
      <c r="B50" s="63" t="s">
        <v>15</v>
      </c>
      <c r="C50" s="64" t="s">
        <v>88</v>
      </c>
      <c r="D50" s="65">
        <v>1835</v>
      </c>
      <c r="E50" s="66" t="s">
        <v>5</v>
      </c>
      <c r="F50" s="67">
        <v>22.25</v>
      </c>
      <c r="G50" s="72">
        <f t="shared" ref="G50:G65" si="4">D50*F50</f>
        <v>40828.75</v>
      </c>
      <c r="H50" s="69">
        <f>G50/G81</f>
        <v>0.18986933442014522</v>
      </c>
    </row>
    <row r="51" spans="1:8" ht="15.75" customHeight="1" x14ac:dyDescent="0.25">
      <c r="A51" s="62" t="s">
        <v>16</v>
      </c>
      <c r="B51" s="63" t="s">
        <v>29</v>
      </c>
      <c r="C51" s="70" t="s">
        <v>90</v>
      </c>
      <c r="D51" s="65">
        <v>1023.8</v>
      </c>
      <c r="E51" s="66" t="s">
        <v>5</v>
      </c>
      <c r="F51" s="67">
        <v>13.42</v>
      </c>
      <c r="G51" s="72">
        <f t="shared" si="4"/>
        <v>13739.395999999999</v>
      </c>
      <c r="H51" s="69">
        <f>G51/G81</f>
        <v>6.3893456788532726E-2</v>
      </c>
    </row>
    <row r="52" spans="1:8" ht="15.75" customHeight="1" x14ac:dyDescent="0.25">
      <c r="A52" s="62" t="s">
        <v>17</v>
      </c>
      <c r="B52" s="63" t="s">
        <v>30</v>
      </c>
      <c r="C52" s="70" t="s">
        <v>80</v>
      </c>
      <c r="D52" s="65">
        <v>2300</v>
      </c>
      <c r="E52" s="66" t="s">
        <v>5</v>
      </c>
      <c r="F52" s="67">
        <v>11.19</v>
      </c>
      <c r="G52" s="72">
        <f t="shared" si="4"/>
        <v>25737</v>
      </c>
      <c r="H52" s="69">
        <f>G52/G81</f>
        <v>0.11968691326507125</v>
      </c>
    </row>
    <row r="53" spans="1:8" ht="15.75" customHeight="1" x14ac:dyDescent="0.25">
      <c r="A53" s="4" t="s">
        <v>18</v>
      </c>
      <c r="B53" s="7" t="s">
        <v>32</v>
      </c>
      <c r="C53" s="12" t="s">
        <v>82</v>
      </c>
      <c r="D53" s="1">
        <v>811.09</v>
      </c>
      <c r="E53" s="2" t="s">
        <v>5</v>
      </c>
      <c r="F53" s="9">
        <v>1.8</v>
      </c>
      <c r="G53" s="59">
        <f t="shared" si="4"/>
        <v>1459.962</v>
      </c>
      <c r="H53" s="46">
        <f>G53/G81</f>
        <v>6.7893828054668356E-3</v>
      </c>
    </row>
    <row r="54" spans="1:8" ht="15.75" customHeight="1" x14ac:dyDescent="0.25">
      <c r="A54" s="62" t="s">
        <v>19</v>
      </c>
      <c r="B54" s="63" t="s">
        <v>31</v>
      </c>
      <c r="C54" s="70" t="s">
        <v>81</v>
      </c>
      <c r="D54" s="65">
        <v>1835</v>
      </c>
      <c r="E54" s="66" t="s">
        <v>5</v>
      </c>
      <c r="F54" s="67">
        <v>8.3800000000000008</v>
      </c>
      <c r="G54" s="72">
        <f t="shared" si="4"/>
        <v>15377.300000000001</v>
      </c>
      <c r="H54" s="69">
        <f>G54/G81</f>
        <v>7.1510338087227732E-2</v>
      </c>
    </row>
    <row r="55" spans="1:8" ht="15.75" customHeight="1" x14ac:dyDescent="0.25">
      <c r="A55" s="4" t="s">
        <v>20</v>
      </c>
      <c r="B55" s="7" t="s">
        <v>34</v>
      </c>
      <c r="C55" s="12" t="s">
        <v>82</v>
      </c>
      <c r="D55" s="1">
        <v>811.09</v>
      </c>
      <c r="E55" s="2" t="s">
        <v>5</v>
      </c>
      <c r="F55" s="9">
        <v>2.1800000000000002</v>
      </c>
      <c r="G55" s="59">
        <f t="shared" si="4"/>
        <v>1768.1762000000001</v>
      </c>
      <c r="H55" s="46">
        <f>G55/G81</f>
        <v>8.2226969532876119E-3</v>
      </c>
    </row>
    <row r="56" spans="1:8" ht="15.75" customHeight="1" x14ac:dyDescent="0.25">
      <c r="A56" s="62" t="s">
        <v>21</v>
      </c>
      <c r="B56" s="63" t="s">
        <v>33</v>
      </c>
      <c r="C56" s="70" t="s">
        <v>81</v>
      </c>
      <c r="D56" s="65">
        <v>1835</v>
      </c>
      <c r="E56" s="66" t="s">
        <v>5</v>
      </c>
      <c r="F56" s="67">
        <v>10.32</v>
      </c>
      <c r="G56" s="72">
        <f t="shared" si="4"/>
        <v>18937.2</v>
      </c>
      <c r="H56" s="69">
        <f>G56/G81</f>
        <v>8.8065237358017925E-2</v>
      </c>
    </row>
    <row r="57" spans="1:8" ht="15.75" customHeight="1" x14ac:dyDescent="0.25">
      <c r="A57" s="4" t="s">
        <v>22</v>
      </c>
      <c r="B57" s="7" t="s">
        <v>35</v>
      </c>
      <c r="C57" s="12" t="s">
        <v>81</v>
      </c>
      <c r="D57" s="1">
        <v>1835</v>
      </c>
      <c r="E57" s="2" t="s">
        <v>5</v>
      </c>
      <c r="F57" s="9">
        <v>3.11</v>
      </c>
      <c r="G57" s="59">
        <f t="shared" si="4"/>
        <v>5706.8499999999995</v>
      </c>
      <c r="H57" s="46">
        <f>G57/G81</f>
        <v>2.6539039552658499E-2</v>
      </c>
    </row>
    <row r="58" spans="1:8" ht="15.75" customHeight="1" x14ac:dyDescent="0.25">
      <c r="A58" s="4" t="s">
        <v>23</v>
      </c>
      <c r="B58" s="7" t="s">
        <v>36</v>
      </c>
      <c r="C58" s="12" t="s">
        <v>81</v>
      </c>
      <c r="D58" s="1">
        <v>1835</v>
      </c>
      <c r="E58" s="2" t="s">
        <v>5</v>
      </c>
      <c r="F58" s="9">
        <v>3.03</v>
      </c>
      <c r="G58" s="59">
        <f t="shared" si="4"/>
        <v>5560.0499999999993</v>
      </c>
      <c r="H58" s="46">
        <f>G58/G81</f>
        <v>2.5856363294069214E-2</v>
      </c>
    </row>
    <row r="59" spans="1:8" ht="30" customHeight="1" x14ac:dyDescent="0.25">
      <c r="A59" s="62" t="s">
        <v>24</v>
      </c>
      <c r="B59" s="71" t="s">
        <v>37</v>
      </c>
      <c r="C59" s="70" t="s">
        <v>81</v>
      </c>
      <c r="D59" s="65">
        <v>1835</v>
      </c>
      <c r="E59" s="66" t="s">
        <v>5</v>
      </c>
      <c r="F59" s="67">
        <v>5.15</v>
      </c>
      <c r="G59" s="72">
        <f t="shared" si="4"/>
        <v>9450.25</v>
      </c>
      <c r="H59" s="69">
        <f>G59/G81</f>
        <v>4.3947284146685299E-2</v>
      </c>
    </row>
    <row r="60" spans="1:8" ht="15.75" customHeight="1" x14ac:dyDescent="0.25">
      <c r="A60" s="4" t="s">
        <v>25</v>
      </c>
      <c r="B60" s="7" t="s">
        <v>38</v>
      </c>
      <c r="C60" s="12" t="s">
        <v>81</v>
      </c>
      <c r="D60" s="1">
        <v>1835</v>
      </c>
      <c r="E60" s="2" t="s">
        <v>5</v>
      </c>
      <c r="F60" s="9">
        <v>2.61</v>
      </c>
      <c r="G60" s="59">
        <f t="shared" si="4"/>
        <v>4789.3499999999995</v>
      </c>
      <c r="H60" s="46">
        <f>G60/G81</f>
        <v>2.2272312936475459E-2</v>
      </c>
    </row>
    <row r="61" spans="1:8" ht="15.75" customHeight="1" x14ac:dyDescent="0.25">
      <c r="A61" s="4" t="s">
        <v>26</v>
      </c>
      <c r="B61" s="7" t="s">
        <v>39</v>
      </c>
      <c r="C61" s="12" t="s">
        <v>81</v>
      </c>
      <c r="D61" s="1">
        <v>1835</v>
      </c>
      <c r="E61" s="2" t="s">
        <v>5</v>
      </c>
      <c r="F61" s="9">
        <v>1</v>
      </c>
      <c r="G61" s="59">
        <f t="shared" si="4"/>
        <v>1835</v>
      </c>
      <c r="H61" s="46">
        <f>G61/G81</f>
        <v>8.5334532323660776E-3</v>
      </c>
    </row>
    <row r="62" spans="1:8" ht="15.75" customHeight="1" x14ac:dyDescent="0.25">
      <c r="A62" s="4" t="s">
        <v>27</v>
      </c>
      <c r="B62" s="7" t="s">
        <v>104</v>
      </c>
      <c r="C62" s="12" t="s">
        <v>81</v>
      </c>
      <c r="D62" s="1">
        <v>1835</v>
      </c>
      <c r="E62" s="2" t="s">
        <v>5</v>
      </c>
      <c r="F62" s="9">
        <v>3.66</v>
      </c>
      <c r="G62" s="45">
        <f t="shared" si="4"/>
        <v>6716.1</v>
      </c>
      <c r="H62" s="46">
        <f>G62/G81</f>
        <v>3.1232438830459845E-2</v>
      </c>
    </row>
    <row r="63" spans="1:8" ht="15.75" customHeight="1" x14ac:dyDescent="0.25">
      <c r="A63" s="4" t="s">
        <v>28</v>
      </c>
      <c r="B63" s="7" t="s">
        <v>40</v>
      </c>
      <c r="C63" s="12" t="s">
        <v>81</v>
      </c>
      <c r="D63" s="1">
        <v>1835</v>
      </c>
      <c r="E63" s="2" t="s">
        <v>5</v>
      </c>
      <c r="F63" s="9">
        <v>2.4900000000000002</v>
      </c>
      <c r="G63" s="59">
        <f t="shared" si="4"/>
        <v>4569.1500000000005</v>
      </c>
      <c r="H63" s="46">
        <f>G63/G81</f>
        <v>2.1248298548591536E-2</v>
      </c>
    </row>
    <row r="64" spans="1:8" ht="15.75" customHeight="1" x14ac:dyDescent="0.25">
      <c r="A64" s="4" t="s">
        <v>42</v>
      </c>
      <c r="B64" s="7" t="s">
        <v>41</v>
      </c>
      <c r="C64" s="12" t="s">
        <v>81</v>
      </c>
      <c r="D64" s="1">
        <v>1835</v>
      </c>
      <c r="E64" s="2" t="s">
        <v>5</v>
      </c>
      <c r="F64" s="9">
        <v>2.2999999999999998</v>
      </c>
      <c r="G64" s="59">
        <f t="shared" si="4"/>
        <v>4220.5</v>
      </c>
      <c r="H64" s="46">
        <f>G64/G81</f>
        <v>1.962694243444198E-2</v>
      </c>
    </row>
    <row r="65" spans="1:8" ht="58.5" customHeight="1" x14ac:dyDescent="0.25">
      <c r="A65" s="62" t="s">
        <v>103</v>
      </c>
      <c r="B65" s="71" t="s">
        <v>43</v>
      </c>
      <c r="C65" s="70" t="s">
        <v>81</v>
      </c>
      <c r="D65" s="65">
        <v>1835</v>
      </c>
      <c r="E65" s="66" t="s">
        <v>5</v>
      </c>
      <c r="F65" s="67">
        <v>4.59</v>
      </c>
      <c r="G65" s="72">
        <f t="shared" si="4"/>
        <v>8422.65</v>
      </c>
      <c r="H65" s="69">
        <f>G65/G81</f>
        <v>3.9168550336560297E-2</v>
      </c>
    </row>
    <row r="66" spans="1:8" ht="14.25" customHeight="1" x14ac:dyDescent="0.25">
      <c r="A66" s="3">
        <v>2</v>
      </c>
      <c r="B66" s="42" t="s">
        <v>44</v>
      </c>
      <c r="C66" s="28"/>
      <c r="D66" s="28"/>
      <c r="E66" s="28"/>
      <c r="F66" s="28"/>
      <c r="G66" s="28"/>
      <c r="H66" s="29"/>
    </row>
    <row r="67" spans="1:8" ht="29.25" customHeight="1" x14ac:dyDescent="0.25">
      <c r="A67" s="4" t="s">
        <v>45</v>
      </c>
      <c r="B67" s="47" t="s">
        <v>58</v>
      </c>
      <c r="C67" s="48" t="s">
        <v>92</v>
      </c>
      <c r="D67" s="49">
        <v>2043.6</v>
      </c>
      <c r="E67" s="50" t="s">
        <v>5</v>
      </c>
      <c r="F67" s="51">
        <v>1.93</v>
      </c>
      <c r="G67" s="45">
        <f t="shared" ref="G67:G78" si="5">D67*F67</f>
        <v>3944.1479999999997</v>
      </c>
      <c r="H67" s="46">
        <f>G67/G81</f>
        <v>1.8341799727264414E-2</v>
      </c>
    </row>
    <row r="68" spans="1:8" ht="78.75" customHeight="1" x14ac:dyDescent="0.25">
      <c r="A68" s="4" t="s">
        <v>46</v>
      </c>
      <c r="B68" s="8" t="s">
        <v>68</v>
      </c>
      <c r="C68" s="7" t="s">
        <v>83</v>
      </c>
      <c r="D68" s="1">
        <v>0.25</v>
      </c>
      <c r="E68" s="2" t="s">
        <v>69</v>
      </c>
      <c r="F68" s="9">
        <v>16771.93</v>
      </c>
      <c r="G68" s="45">
        <f t="shared" si="5"/>
        <v>4192.9825000000001</v>
      </c>
      <c r="H68" s="46">
        <f>G68/G81</f>
        <v>1.9498975513830733E-2</v>
      </c>
    </row>
    <row r="69" spans="1:8" ht="29.25" customHeight="1" x14ac:dyDescent="0.25">
      <c r="A69" s="4" t="s">
        <v>47</v>
      </c>
      <c r="B69" s="7" t="s">
        <v>56</v>
      </c>
      <c r="C69" s="13" t="s">
        <v>91</v>
      </c>
      <c r="D69" s="1">
        <v>1019.69</v>
      </c>
      <c r="E69" s="2" t="s">
        <v>5</v>
      </c>
      <c r="F69" s="9">
        <v>2.67</v>
      </c>
      <c r="G69" s="45">
        <f t="shared" si="5"/>
        <v>2722.5723000000003</v>
      </c>
      <c r="H69" s="46">
        <f>G69/G81</f>
        <v>1.2661004574269944E-2</v>
      </c>
    </row>
    <row r="70" spans="1:8" ht="15.75" customHeight="1" x14ac:dyDescent="0.25">
      <c r="A70" s="4" t="s">
        <v>48</v>
      </c>
      <c r="B70" s="7" t="s">
        <v>59</v>
      </c>
      <c r="C70" s="7" t="s">
        <v>98</v>
      </c>
      <c r="D70" s="1">
        <v>1019.69</v>
      </c>
      <c r="E70" s="2" t="s">
        <v>5</v>
      </c>
      <c r="F70" s="9">
        <v>0.81</v>
      </c>
      <c r="G70" s="45">
        <f t="shared" si="5"/>
        <v>825.94890000000009</v>
      </c>
      <c r="H70" s="46">
        <f>G70/G81</f>
        <v>3.8409789157897588E-3</v>
      </c>
    </row>
    <row r="71" spans="1:8" ht="30" customHeight="1" x14ac:dyDescent="0.25">
      <c r="A71" s="4" t="s">
        <v>49</v>
      </c>
      <c r="B71" s="8" t="s">
        <v>60</v>
      </c>
      <c r="C71" s="7" t="s">
        <v>84</v>
      </c>
      <c r="D71" s="1">
        <v>2043.6</v>
      </c>
      <c r="E71" s="2" t="s">
        <v>5</v>
      </c>
      <c r="F71" s="9">
        <v>1.37</v>
      </c>
      <c r="G71" s="45">
        <f t="shared" si="5"/>
        <v>2799.732</v>
      </c>
      <c r="H71" s="46">
        <f>G71/G81</f>
        <v>1.301982674940531E-2</v>
      </c>
    </row>
    <row r="72" spans="1:8" ht="15.75" customHeight="1" x14ac:dyDescent="0.25">
      <c r="A72" s="4" t="s">
        <v>50</v>
      </c>
      <c r="B72" s="7" t="s">
        <v>31</v>
      </c>
      <c r="C72" s="7" t="s">
        <v>98</v>
      </c>
      <c r="D72" s="1">
        <v>1019.69</v>
      </c>
      <c r="E72" s="2" t="s">
        <v>5</v>
      </c>
      <c r="F72" s="9">
        <v>1.98</v>
      </c>
      <c r="G72" s="45">
        <f t="shared" si="5"/>
        <v>2018.9862000000001</v>
      </c>
      <c r="H72" s="46">
        <f>G72/G81</f>
        <v>9.3890595719305203E-3</v>
      </c>
    </row>
    <row r="73" spans="1:8" ht="15.75" customHeight="1" x14ac:dyDescent="0.25">
      <c r="A73" s="4" t="s">
        <v>51</v>
      </c>
      <c r="B73" s="7" t="s">
        <v>61</v>
      </c>
      <c r="C73" s="7" t="s">
        <v>98</v>
      </c>
      <c r="D73" s="1">
        <v>1019.69</v>
      </c>
      <c r="E73" s="2" t="s">
        <v>5</v>
      </c>
      <c r="F73" s="9">
        <v>2.0499999999999998</v>
      </c>
      <c r="G73" s="45">
        <f t="shared" si="5"/>
        <v>2090.3645000000001</v>
      </c>
      <c r="H73" s="46">
        <f>G73/G81</f>
        <v>9.7209960214432161E-3</v>
      </c>
    </row>
    <row r="74" spans="1:8" ht="15.75" customHeight="1" x14ac:dyDescent="0.25">
      <c r="A74" s="4" t="s">
        <v>52</v>
      </c>
      <c r="B74" s="7" t="s">
        <v>62</v>
      </c>
      <c r="C74" s="7" t="s">
        <v>98</v>
      </c>
      <c r="D74" s="1">
        <v>1019.69</v>
      </c>
      <c r="E74" s="2" t="s">
        <v>5</v>
      </c>
      <c r="F74" s="9">
        <v>2.2999999999999998</v>
      </c>
      <c r="G74" s="45">
        <f t="shared" si="5"/>
        <v>2345.2869999999998</v>
      </c>
      <c r="H74" s="46">
        <f>G74/G81</f>
        <v>1.0906483341131411E-2</v>
      </c>
    </row>
    <row r="75" spans="1:8" ht="15.75" customHeight="1" x14ac:dyDescent="0.25">
      <c r="A75" s="4" t="s">
        <v>53</v>
      </c>
      <c r="B75" s="7" t="s">
        <v>38</v>
      </c>
      <c r="C75" s="7" t="s">
        <v>98</v>
      </c>
      <c r="D75" s="1">
        <v>1019.69</v>
      </c>
      <c r="E75" s="2" t="s">
        <v>5</v>
      </c>
      <c r="F75" s="9">
        <v>0.81</v>
      </c>
      <c r="G75" s="45">
        <f t="shared" si="5"/>
        <v>825.94890000000009</v>
      </c>
      <c r="H75" s="46">
        <f>G75/G81</f>
        <v>3.8409789157897588E-3</v>
      </c>
    </row>
    <row r="76" spans="1:8" ht="30" customHeight="1" x14ac:dyDescent="0.25">
      <c r="A76" s="4" t="s">
        <v>54</v>
      </c>
      <c r="B76" s="8" t="s">
        <v>63</v>
      </c>
      <c r="C76" s="7" t="s">
        <v>98</v>
      </c>
      <c r="D76" s="1">
        <v>1019.69</v>
      </c>
      <c r="E76" s="2" t="s">
        <v>5</v>
      </c>
      <c r="F76" s="9">
        <v>3.55</v>
      </c>
      <c r="G76" s="45">
        <f t="shared" si="5"/>
        <v>3619.8995</v>
      </c>
      <c r="H76" s="46">
        <f>G76/G81</f>
        <v>1.6833919939572398E-2</v>
      </c>
    </row>
    <row r="77" spans="1:8" ht="30" customHeight="1" x14ac:dyDescent="0.25">
      <c r="A77" s="4" t="s">
        <v>55</v>
      </c>
      <c r="B77" s="8" t="s">
        <v>64</v>
      </c>
      <c r="C77" s="7" t="s">
        <v>98</v>
      </c>
      <c r="D77" s="1">
        <v>1019.69</v>
      </c>
      <c r="E77" s="2" t="s">
        <v>5</v>
      </c>
      <c r="F77" s="9">
        <v>2.2400000000000002</v>
      </c>
      <c r="G77" s="45">
        <f t="shared" si="5"/>
        <v>2284.1056000000003</v>
      </c>
      <c r="H77" s="46">
        <f>G77/G81</f>
        <v>1.0621966384406246E-2</v>
      </c>
    </row>
    <row r="78" spans="1:8" ht="58.5" customHeight="1" x14ac:dyDescent="0.25">
      <c r="A78" s="4" t="s">
        <v>57</v>
      </c>
      <c r="B78" s="8" t="s">
        <v>43</v>
      </c>
      <c r="C78" s="7" t="s">
        <v>98</v>
      </c>
      <c r="D78" s="1">
        <v>1019.69</v>
      </c>
      <c r="E78" s="2" t="s">
        <v>5</v>
      </c>
      <c r="F78" s="9">
        <v>4.59</v>
      </c>
      <c r="G78" s="45">
        <f t="shared" si="5"/>
        <v>4680.3770999999997</v>
      </c>
      <c r="H78" s="46">
        <f>G78/G81</f>
        <v>2.1765547189475296E-2</v>
      </c>
    </row>
    <row r="79" spans="1:8" ht="14.25" customHeight="1" x14ac:dyDescent="0.25">
      <c r="A79" s="3">
        <v>3</v>
      </c>
      <c r="B79" s="42" t="s">
        <v>65</v>
      </c>
      <c r="C79" s="28"/>
      <c r="D79" s="28"/>
      <c r="E79" s="28"/>
      <c r="F79" s="28"/>
      <c r="G79" s="28"/>
      <c r="H79" s="29"/>
    </row>
    <row r="80" spans="1:8" ht="15.75" customHeight="1" thickBot="1" x14ac:dyDescent="0.3">
      <c r="A80" s="62" t="s">
        <v>66</v>
      </c>
      <c r="B80" s="63" t="s">
        <v>67</v>
      </c>
      <c r="C80" s="63" t="s">
        <v>93</v>
      </c>
      <c r="D80" s="65">
        <v>2854.69</v>
      </c>
      <c r="E80" s="66" t="s">
        <v>5</v>
      </c>
      <c r="F80" s="67">
        <v>3.48</v>
      </c>
      <c r="G80" s="68">
        <f t="shared" ref="G80" si="6">D80*F80</f>
        <v>9934.3212000000003</v>
      </c>
      <c r="H80" s="69">
        <f>G80/G81</f>
        <v>4.6198400738693655E-2</v>
      </c>
    </row>
    <row r="81" spans="1:8" ht="23.25" customHeight="1" thickBot="1" x14ac:dyDescent="0.3">
      <c r="A81" s="19" t="s">
        <v>71</v>
      </c>
      <c r="B81" s="20"/>
      <c r="C81" s="20"/>
      <c r="D81" s="20"/>
      <c r="E81" s="20"/>
      <c r="F81" s="21"/>
      <c r="G81" s="10">
        <f>SUM(G49:G80)</f>
        <v>215036.04110000003</v>
      </c>
      <c r="H81" s="52">
        <f>SUM(H49:H80)</f>
        <v>0.99999999999999978</v>
      </c>
    </row>
    <row r="82" spans="1:8" ht="23.25" customHeight="1" thickBot="1" x14ac:dyDescent="0.3">
      <c r="A82" s="30" t="s">
        <v>73</v>
      </c>
      <c r="B82" s="31"/>
      <c r="C82" s="31"/>
      <c r="D82" s="31"/>
      <c r="E82" s="31"/>
      <c r="F82" s="31"/>
      <c r="G82" s="31"/>
      <c r="H82" s="32"/>
    </row>
    <row r="83" spans="1:8" ht="15.75" customHeight="1" thickBot="1" x14ac:dyDescent="0.3">
      <c r="A83" s="56" t="s">
        <v>77</v>
      </c>
      <c r="B83" s="57"/>
      <c r="C83" s="57"/>
      <c r="D83" s="57"/>
      <c r="E83" s="57"/>
      <c r="F83" s="57"/>
      <c r="G83" s="57"/>
      <c r="H83" s="58"/>
    </row>
    <row r="84" spans="1:8" ht="18.75" customHeight="1" x14ac:dyDescent="0.25">
      <c r="A84" s="25" t="s">
        <v>11</v>
      </c>
      <c r="B84" s="26"/>
      <c r="C84" s="26"/>
      <c r="D84" s="26"/>
      <c r="E84" s="26"/>
      <c r="F84" s="26"/>
      <c r="G84" s="26"/>
      <c r="H84" s="27"/>
    </row>
    <row r="85" spans="1:8" ht="18.75" customHeight="1" x14ac:dyDescent="0.25">
      <c r="A85" s="14" t="s">
        <v>102</v>
      </c>
      <c r="B85" s="15"/>
      <c r="C85" s="15"/>
      <c r="D85" s="15"/>
      <c r="E85" s="15"/>
      <c r="F85" s="15"/>
      <c r="G85" s="15"/>
      <c r="H85" s="16"/>
    </row>
    <row r="86" spans="1:8" ht="14.25" customHeight="1" x14ac:dyDescent="0.25">
      <c r="A86" s="34">
        <v>1</v>
      </c>
      <c r="B86" s="42" t="s">
        <v>10</v>
      </c>
      <c r="C86" s="28"/>
      <c r="D86" s="28"/>
      <c r="E86" s="28"/>
      <c r="F86" s="28"/>
      <c r="G86" s="28"/>
      <c r="H86" s="29"/>
    </row>
    <row r="87" spans="1:8" ht="14.25" customHeight="1" x14ac:dyDescent="0.25">
      <c r="A87" s="17" t="s">
        <v>0</v>
      </c>
      <c r="B87" s="18"/>
      <c r="C87" s="41" t="s">
        <v>70</v>
      </c>
      <c r="D87" s="5" t="s">
        <v>2</v>
      </c>
      <c r="E87" s="5" t="s">
        <v>1</v>
      </c>
      <c r="F87" s="6" t="s">
        <v>3</v>
      </c>
      <c r="G87" s="43" t="s">
        <v>4</v>
      </c>
      <c r="H87" s="44" t="s">
        <v>101</v>
      </c>
    </row>
    <row r="88" spans="1:8" ht="15.75" customHeight="1" x14ac:dyDescent="0.25">
      <c r="A88" s="4" t="s">
        <v>12</v>
      </c>
      <c r="B88" s="7" t="s">
        <v>13</v>
      </c>
      <c r="C88" s="12" t="s">
        <v>87</v>
      </c>
      <c r="D88" s="1">
        <v>811.09</v>
      </c>
      <c r="E88" s="2" t="s">
        <v>5</v>
      </c>
      <c r="F88" s="9">
        <v>4.4800000000000004</v>
      </c>
      <c r="G88" s="59">
        <f>D88*F88</f>
        <v>3633.6832000000004</v>
      </c>
      <c r="H88" s="46">
        <f>G88/G120</f>
        <v>5.738438142536214E-3</v>
      </c>
    </row>
    <row r="89" spans="1:8" ht="78" customHeight="1" x14ac:dyDescent="0.25">
      <c r="A89" s="62" t="s">
        <v>14</v>
      </c>
      <c r="B89" s="63" t="s">
        <v>15</v>
      </c>
      <c r="C89" s="64" t="s">
        <v>95</v>
      </c>
      <c r="D89" s="65">
        <v>3830.1</v>
      </c>
      <c r="E89" s="66" t="s">
        <v>5</v>
      </c>
      <c r="F89" s="67">
        <v>22.25</v>
      </c>
      <c r="G89" s="72">
        <f t="shared" ref="G89:G104" si="7">D89*F89</f>
        <v>85219.724999999991</v>
      </c>
      <c r="H89" s="69">
        <f>G89/G120</f>
        <v>0.13458193615680278</v>
      </c>
    </row>
    <row r="90" spans="1:8" ht="15.75" customHeight="1" x14ac:dyDescent="0.25">
      <c r="A90" s="4" t="s">
        <v>16</v>
      </c>
      <c r="B90" s="7" t="s">
        <v>29</v>
      </c>
      <c r="C90" s="12" t="s">
        <v>96</v>
      </c>
      <c r="D90" s="1">
        <v>813</v>
      </c>
      <c r="E90" s="2" t="s">
        <v>5</v>
      </c>
      <c r="F90" s="9">
        <v>13.42</v>
      </c>
      <c r="G90" s="59">
        <f t="shared" si="7"/>
        <v>10910.46</v>
      </c>
      <c r="H90" s="61">
        <f>G90/G120</f>
        <v>1.7230175656649332E-2</v>
      </c>
    </row>
    <row r="91" spans="1:8" ht="15.75" customHeight="1" x14ac:dyDescent="0.25">
      <c r="A91" s="62" t="s">
        <v>17</v>
      </c>
      <c r="B91" s="63" t="s">
        <v>30</v>
      </c>
      <c r="C91" s="70" t="s">
        <v>80</v>
      </c>
      <c r="D91" s="65">
        <v>4800</v>
      </c>
      <c r="E91" s="66" t="s">
        <v>5</v>
      </c>
      <c r="F91" s="67">
        <v>11.19</v>
      </c>
      <c r="G91" s="72">
        <f t="shared" si="7"/>
        <v>53712</v>
      </c>
      <c r="H91" s="69">
        <f>G91/G120</f>
        <v>8.4823847470221148E-2</v>
      </c>
    </row>
    <row r="92" spans="1:8" ht="15.75" customHeight="1" x14ac:dyDescent="0.25">
      <c r="A92" s="4" t="s">
        <v>18</v>
      </c>
      <c r="B92" s="7" t="s">
        <v>32</v>
      </c>
      <c r="C92" s="12" t="s">
        <v>82</v>
      </c>
      <c r="D92" s="1">
        <v>3017.1</v>
      </c>
      <c r="E92" s="2" t="s">
        <v>5</v>
      </c>
      <c r="F92" s="9">
        <v>1.8</v>
      </c>
      <c r="G92" s="59">
        <f t="shared" si="7"/>
        <v>5430.78</v>
      </c>
      <c r="H92" s="46">
        <f>G92/G120</f>
        <v>8.5764755429760114E-3</v>
      </c>
    </row>
    <row r="93" spans="1:8" ht="15.75" customHeight="1" x14ac:dyDescent="0.25">
      <c r="A93" s="62" t="s">
        <v>19</v>
      </c>
      <c r="B93" s="63" t="s">
        <v>31</v>
      </c>
      <c r="C93" s="70" t="s">
        <v>81</v>
      </c>
      <c r="D93" s="65">
        <v>3830.1</v>
      </c>
      <c r="E93" s="66" t="s">
        <v>5</v>
      </c>
      <c r="F93" s="67">
        <v>8.3800000000000008</v>
      </c>
      <c r="G93" s="72">
        <f t="shared" si="7"/>
        <v>32096.238000000001</v>
      </c>
      <c r="H93" s="69">
        <f>G93/G120</f>
        <v>5.0687488763775615E-2</v>
      </c>
    </row>
    <row r="94" spans="1:8" ht="15.75" customHeight="1" x14ac:dyDescent="0.25">
      <c r="A94" s="4" t="s">
        <v>20</v>
      </c>
      <c r="B94" s="7" t="s">
        <v>34</v>
      </c>
      <c r="C94" s="12" t="s">
        <v>82</v>
      </c>
      <c r="D94" s="1">
        <v>3017.1</v>
      </c>
      <c r="E94" s="2" t="s">
        <v>5</v>
      </c>
      <c r="F94" s="9">
        <v>2.1800000000000002</v>
      </c>
      <c r="G94" s="59">
        <f t="shared" si="7"/>
        <v>6577.2780000000002</v>
      </c>
      <c r="H94" s="46">
        <f>G94/G120</f>
        <v>1.038706482427095E-2</v>
      </c>
    </row>
    <row r="95" spans="1:8" ht="15.75" customHeight="1" x14ac:dyDescent="0.25">
      <c r="A95" s="62" t="s">
        <v>21</v>
      </c>
      <c r="B95" s="63" t="s">
        <v>33</v>
      </c>
      <c r="C95" s="70" t="s">
        <v>81</v>
      </c>
      <c r="D95" s="65">
        <v>3830.1</v>
      </c>
      <c r="E95" s="66" t="s">
        <v>5</v>
      </c>
      <c r="F95" s="67">
        <v>10.32</v>
      </c>
      <c r="G95" s="72">
        <f t="shared" si="7"/>
        <v>39526.631999999998</v>
      </c>
      <c r="H95" s="69">
        <f>G95/G120</f>
        <v>6.242182387137999E-2</v>
      </c>
    </row>
    <row r="96" spans="1:8" ht="15.75" customHeight="1" x14ac:dyDescent="0.25">
      <c r="A96" s="4" t="s">
        <v>22</v>
      </c>
      <c r="B96" s="7" t="s">
        <v>35</v>
      </c>
      <c r="C96" s="12" t="s">
        <v>81</v>
      </c>
      <c r="D96" s="1">
        <v>3830.1</v>
      </c>
      <c r="E96" s="2" t="s">
        <v>5</v>
      </c>
      <c r="F96" s="9">
        <v>3.11</v>
      </c>
      <c r="G96" s="59">
        <f t="shared" si="7"/>
        <v>11911.610999999999</v>
      </c>
      <c r="H96" s="46">
        <f>G96/G120</f>
        <v>1.8811227930231759E-2</v>
      </c>
    </row>
    <row r="97" spans="1:8" ht="15.75" customHeight="1" x14ac:dyDescent="0.25">
      <c r="A97" s="4" t="s">
        <v>23</v>
      </c>
      <c r="B97" s="7" t="s">
        <v>36</v>
      </c>
      <c r="C97" s="12" t="s">
        <v>81</v>
      </c>
      <c r="D97" s="1">
        <v>3830.1</v>
      </c>
      <c r="E97" s="2" t="s">
        <v>5</v>
      </c>
      <c r="F97" s="9">
        <v>3.03</v>
      </c>
      <c r="G97" s="59">
        <f t="shared" si="7"/>
        <v>11605.203</v>
      </c>
      <c r="H97" s="46">
        <f>G97/G120</f>
        <v>1.8327337822701684E-2</v>
      </c>
    </row>
    <row r="98" spans="1:8" ht="30" customHeight="1" x14ac:dyDescent="0.25">
      <c r="A98" s="4" t="s">
        <v>24</v>
      </c>
      <c r="B98" s="8" t="s">
        <v>37</v>
      </c>
      <c r="C98" s="12" t="s">
        <v>81</v>
      </c>
      <c r="D98" s="1">
        <v>3830.1</v>
      </c>
      <c r="E98" s="2" t="s">
        <v>5</v>
      </c>
      <c r="F98" s="9">
        <v>5.15</v>
      </c>
      <c r="G98" s="59">
        <f t="shared" si="7"/>
        <v>19725.014999999999</v>
      </c>
      <c r="H98" s="61">
        <f>G98/G120</f>
        <v>3.1150425672248735E-2</v>
      </c>
    </row>
    <row r="99" spans="1:8" ht="15.75" customHeight="1" x14ac:dyDescent="0.25">
      <c r="A99" s="4" t="s">
        <v>25</v>
      </c>
      <c r="B99" s="7" t="s">
        <v>38</v>
      </c>
      <c r="C99" s="12" t="s">
        <v>81</v>
      </c>
      <c r="D99" s="1">
        <v>3830.1</v>
      </c>
      <c r="E99" s="2" t="s">
        <v>5</v>
      </c>
      <c r="F99" s="9">
        <v>2.61</v>
      </c>
      <c r="G99" s="59">
        <f t="shared" si="7"/>
        <v>9996.5609999999997</v>
      </c>
      <c r="H99" s="46">
        <f>G99/G120</f>
        <v>1.5786914758168777E-2</v>
      </c>
    </row>
    <row r="100" spans="1:8" ht="15.75" customHeight="1" x14ac:dyDescent="0.25">
      <c r="A100" s="4" t="s">
        <v>26</v>
      </c>
      <c r="B100" s="7" t="s">
        <v>39</v>
      </c>
      <c r="C100" s="12" t="s">
        <v>81</v>
      </c>
      <c r="D100" s="1">
        <v>3830.1</v>
      </c>
      <c r="E100" s="2" t="s">
        <v>5</v>
      </c>
      <c r="F100" s="9">
        <v>1</v>
      </c>
      <c r="G100" s="59">
        <f t="shared" si="7"/>
        <v>3830.1</v>
      </c>
      <c r="H100" s="46">
        <f>G100/G120</f>
        <v>6.0486263441259678E-3</v>
      </c>
    </row>
    <row r="101" spans="1:8" ht="15.75" customHeight="1" x14ac:dyDescent="0.25">
      <c r="A101" s="4" t="s">
        <v>27</v>
      </c>
      <c r="B101" s="7" t="s">
        <v>104</v>
      </c>
      <c r="C101" s="12" t="s">
        <v>81</v>
      </c>
      <c r="D101" s="1">
        <v>3830.1</v>
      </c>
      <c r="E101" s="2" t="s">
        <v>5</v>
      </c>
      <c r="F101" s="9">
        <v>3.66</v>
      </c>
      <c r="G101" s="45">
        <f t="shared" si="7"/>
        <v>14018.166000000001</v>
      </c>
      <c r="H101" s="46">
        <f>G101/G120</f>
        <v>2.2137972419501047E-2</v>
      </c>
    </row>
    <row r="102" spans="1:8" ht="15.75" customHeight="1" x14ac:dyDescent="0.25">
      <c r="A102" s="4" t="s">
        <v>28</v>
      </c>
      <c r="B102" s="7" t="s">
        <v>40</v>
      </c>
      <c r="C102" s="12" t="s">
        <v>81</v>
      </c>
      <c r="D102" s="1">
        <v>3830.1</v>
      </c>
      <c r="E102" s="2" t="s">
        <v>5</v>
      </c>
      <c r="F102" s="9">
        <v>2.4900000000000002</v>
      </c>
      <c r="G102" s="59">
        <f t="shared" si="7"/>
        <v>9536.9490000000005</v>
      </c>
      <c r="H102" s="46">
        <f>G102/G120</f>
        <v>1.5061079596873661E-2</v>
      </c>
    </row>
    <row r="103" spans="1:8" ht="15.75" customHeight="1" x14ac:dyDescent="0.25">
      <c r="A103" s="4" t="s">
        <v>42</v>
      </c>
      <c r="B103" s="7" t="s">
        <v>41</v>
      </c>
      <c r="C103" s="12" t="s">
        <v>81</v>
      </c>
      <c r="D103" s="1">
        <v>3830.1</v>
      </c>
      <c r="E103" s="2" t="s">
        <v>5</v>
      </c>
      <c r="F103" s="9">
        <v>2.2999999999999998</v>
      </c>
      <c r="G103" s="59">
        <f t="shared" si="7"/>
        <v>8809.23</v>
      </c>
      <c r="H103" s="46">
        <f>G103/G120</f>
        <v>1.3911840591489727E-2</v>
      </c>
    </row>
    <row r="104" spans="1:8" ht="58.5" customHeight="1" x14ac:dyDescent="0.25">
      <c r="A104" s="4" t="s">
        <v>103</v>
      </c>
      <c r="B104" s="8" t="s">
        <v>43</v>
      </c>
      <c r="C104" s="12" t="s">
        <v>81</v>
      </c>
      <c r="D104" s="1">
        <v>3830.1</v>
      </c>
      <c r="E104" s="2" t="s">
        <v>5</v>
      </c>
      <c r="F104" s="9">
        <v>4.59</v>
      </c>
      <c r="G104" s="59">
        <f t="shared" si="7"/>
        <v>17580.159</v>
      </c>
      <c r="H104" s="61">
        <f>G104/G120</f>
        <v>2.7763194919538194E-2</v>
      </c>
    </row>
    <row r="105" spans="1:8" ht="14.25" customHeight="1" x14ac:dyDescent="0.25">
      <c r="A105" s="3">
        <v>2</v>
      </c>
      <c r="B105" s="42" t="s">
        <v>44</v>
      </c>
      <c r="C105" s="28"/>
      <c r="D105" s="28"/>
      <c r="E105" s="28"/>
      <c r="F105" s="28"/>
      <c r="G105" s="28"/>
      <c r="H105" s="29"/>
    </row>
    <row r="106" spans="1:8" ht="30" customHeight="1" x14ac:dyDescent="0.25">
      <c r="A106" s="4" t="s">
        <v>45</v>
      </c>
      <c r="B106" s="8" t="s">
        <v>58</v>
      </c>
      <c r="C106" s="13" t="s">
        <v>99</v>
      </c>
      <c r="D106" s="1">
        <v>10492.4</v>
      </c>
      <c r="E106" s="2" t="s">
        <v>5</v>
      </c>
      <c r="F106" s="9">
        <v>1.93</v>
      </c>
      <c r="G106" s="59">
        <f t="shared" ref="G106:G117" si="8">D106*F106</f>
        <v>20250.331999999999</v>
      </c>
      <c r="H106" s="46">
        <f>G106/G120</f>
        <v>3.1980024441267095E-2</v>
      </c>
    </row>
    <row r="107" spans="1:8" ht="78.75" customHeight="1" x14ac:dyDescent="0.25">
      <c r="A107" s="4" t="s">
        <v>46</v>
      </c>
      <c r="B107" s="8" t="s">
        <v>68</v>
      </c>
      <c r="C107" s="7" t="s">
        <v>83</v>
      </c>
      <c r="D107" s="1">
        <v>0.25</v>
      </c>
      <c r="E107" s="2" t="s">
        <v>69</v>
      </c>
      <c r="F107" s="9">
        <v>16771.93</v>
      </c>
      <c r="G107" s="59">
        <f t="shared" si="8"/>
        <v>4192.9825000000001</v>
      </c>
      <c r="H107" s="46">
        <f>G107/G120</f>
        <v>6.6217029346385637E-3</v>
      </c>
    </row>
    <row r="108" spans="1:8" ht="30" customHeight="1" x14ac:dyDescent="0.25">
      <c r="A108" s="62" t="s">
        <v>47</v>
      </c>
      <c r="B108" s="63" t="s">
        <v>56</v>
      </c>
      <c r="C108" s="64" t="s">
        <v>100</v>
      </c>
      <c r="D108" s="65">
        <v>9679.4</v>
      </c>
      <c r="E108" s="66" t="s">
        <v>5</v>
      </c>
      <c r="F108" s="67">
        <v>2.67</v>
      </c>
      <c r="G108" s="72">
        <f t="shared" si="8"/>
        <v>25843.998</v>
      </c>
      <c r="H108" s="69">
        <f>G108/G120</f>
        <v>4.0813735187159299E-2</v>
      </c>
    </row>
    <row r="109" spans="1:8" ht="15.75" customHeight="1" x14ac:dyDescent="0.25">
      <c r="A109" s="4" t="s">
        <v>48</v>
      </c>
      <c r="B109" s="7" t="s">
        <v>59</v>
      </c>
      <c r="C109" s="7" t="s">
        <v>98</v>
      </c>
      <c r="D109" s="1">
        <v>9679.4</v>
      </c>
      <c r="E109" s="2" t="s">
        <v>5</v>
      </c>
      <c r="F109" s="9">
        <v>0.81</v>
      </c>
      <c r="G109" s="59">
        <f t="shared" si="8"/>
        <v>7840.3140000000003</v>
      </c>
      <c r="H109" s="46">
        <f>G109/G120</f>
        <v>1.2381694944419114E-2</v>
      </c>
    </row>
    <row r="110" spans="1:8" ht="30" customHeight="1" x14ac:dyDescent="0.25">
      <c r="A110" s="4" t="s">
        <v>49</v>
      </c>
      <c r="B110" s="8" t="s">
        <v>60</v>
      </c>
      <c r="C110" s="7" t="s">
        <v>84</v>
      </c>
      <c r="D110" s="1">
        <v>10492.4</v>
      </c>
      <c r="E110" s="2" t="s">
        <v>5</v>
      </c>
      <c r="F110" s="9">
        <v>1.37</v>
      </c>
      <c r="G110" s="59">
        <f t="shared" si="8"/>
        <v>14374.588</v>
      </c>
      <c r="H110" s="46">
        <f>G110/G120</f>
        <v>2.2700846365044519E-2</v>
      </c>
    </row>
    <row r="111" spans="1:8" ht="15.75" customHeight="1" x14ac:dyDescent="0.25">
      <c r="A111" s="4" t="s">
        <v>50</v>
      </c>
      <c r="B111" s="7" t="s">
        <v>31</v>
      </c>
      <c r="C111" s="7" t="s">
        <v>98</v>
      </c>
      <c r="D111" s="1">
        <v>9679.4</v>
      </c>
      <c r="E111" s="2" t="s">
        <v>5</v>
      </c>
      <c r="F111" s="9">
        <v>1.98</v>
      </c>
      <c r="G111" s="59">
        <f t="shared" si="8"/>
        <v>19165.212</v>
      </c>
      <c r="H111" s="46">
        <f>G111/G120</f>
        <v>3.0266365419691167E-2</v>
      </c>
    </row>
    <row r="112" spans="1:8" ht="15.75" customHeight="1" x14ac:dyDescent="0.25">
      <c r="A112" s="4" t="s">
        <v>51</v>
      </c>
      <c r="B112" s="7" t="s">
        <v>61</v>
      </c>
      <c r="C112" s="7" t="s">
        <v>98</v>
      </c>
      <c r="D112" s="1">
        <v>9679.4</v>
      </c>
      <c r="E112" s="2" t="s">
        <v>5</v>
      </c>
      <c r="F112" s="9">
        <v>2.0499999999999998</v>
      </c>
      <c r="G112" s="59">
        <f t="shared" si="8"/>
        <v>19842.769999999997</v>
      </c>
      <c r="H112" s="46">
        <f>G112/G120</f>
        <v>3.1336388439579234E-2</v>
      </c>
    </row>
    <row r="113" spans="1:8" ht="15.75" customHeight="1" x14ac:dyDescent="0.25">
      <c r="A113" s="4" t="s">
        <v>52</v>
      </c>
      <c r="B113" s="7" t="s">
        <v>62</v>
      </c>
      <c r="C113" s="7" t="s">
        <v>98</v>
      </c>
      <c r="D113" s="1">
        <v>9679.4</v>
      </c>
      <c r="E113" s="2" t="s">
        <v>5</v>
      </c>
      <c r="F113" s="9">
        <v>2.2999999999999998</v>
      </c>
      <c r="G113" s="59">
        <f t="shared" si="8"/>
        <v>22262.62</v>
      </c>
      <c r="H113" s="46">
        <f>G113/G120</f>
        <v>3.5157899224893777E-2</v>
      </c>
    </row>
    <row r="114" spans="1:8" ht="15.75" customHeight="1" x14ac:dyDescent="0.25">
      <c r="A114" s="4" t="s">
        <v>53</v>
      </c>
      <c r="B114" s="7" t="s">
        <v>38</v>
      </c>
      <c r="C114" s="7" t="s">
        <v>98</v>
      </c>
      <c r="D114" s="1">
        <v>9679.4</v>
      </c>
      <c r="E114" s="2" t="s">
        <v>5</v>
      </c>
      <c r="F114" s="9">
        <v>0.81</v>
      </c>
      <c r="G114" s="59">
        <f t="shared" si="8"/>
        <v>7840.3140000000003</v>
      </c>
      <c r="H114" s="46">
        <f>G114/G120</f>
        <v>1.2381694944419114E-2</v>
      </c>
    </row>
    <row r="115" spans="1:8" ht="30" customHeight="1" x14ac:dyDescent="0.25">
      <c r="A115" s="62" t="s">
        <v>54</v>
      </c>
      <c r="B115" s="71" t="s">
        <v>63</v>
      </c>
      <c r="C115" s="63" t="s">
        <v>98</v>
      </c>
      <c r="D115" s="65">
        <v>9679.4</v>
      </c>
      <c r="E115" s="66" t="s">
        <v>5</v>
      </c>
      <c r="F115" s="67">
        <v>3.55</v>
      </c>
      <c r="G115" s="72">
        <f t="shared" si="8"/>
        <v>34361.869999999995</v>
      </c>
      <c r="H115" s="69">
        <f>G115/G120</f>
        <v>5.4265453151466476E-2</v>
      </c>
    </row>
    <row r="116" spans="1:8" ht="30" customHeight="1" x14ac:dyDescent="0.25">
      <c r="A116" s="4" t="s">
        <v>55</v>
      </c>
      <c r="B116" s="8" t="s">
        <v>64</v>
      </c>
      <c r="C116" s="7" t="s">
        <v>98</v>
      </c>
      <c r="D116" s="1">
        <v>9679.4</v>
      </c>
      <c r="E116" s="2" t="s">
        <v>5</v>
      </c>
      <c r="F116" s="9">
        <v>2.2400000000000002</v>
      </c>
      <c r="G116" s="59">
        <f t="shared" si="8"/>
        <v>21681.856</v>
      </c>
      <c r="H116" s="46">
        <f>G116/G120</f>
        <v>3.4240736636418287E-2</v>
      </c>
    </row>
    <row r="117" spans="1:8" ht="58.5" customHeight="1" x14ac:dyDescent="0.25">
      <c r="A117" s="62" t="s">
        <v>57</v>
      </c>
      <c r="B117" s="71" t="s">
        <v>43</v>
      </c>
      <c r="C117" s="63" t="s">
        <v>98</v>
      </c>
      <c r="D117" s="65">
        <v>9679.4</v>
      </c>
      <c r="E117" s="66" t="s">
        <v>5</v>
      </c>
      <c r="F117" s="67">
        <v>4.59</v>
      </c>
      <c r="G117" s="72">
        <f t="shared" si="8"/>
        <v>44428.445999999996</v>
      </c>
      <c r="H117" s="69">
        <f>G117/G120</f>
        <v>7.0162938018374976E-2</v>
      </c>
    </row>
    <row r="118" spans="1:8" ht="14.25" customHeight="1" x14ac:dyDescent="0.25">
      <c r="A118" s="3">
        <v>3</v>
      </c>
      <c r="B118" s="42" t="s">
        <v>65</v>
      </c>
      <c r="C118" s="28"/>
      <c r="D118" s="28"/>
      <c r="E118" s="28"/>
      <c r="F118" s="28"/>
      <c r="G118" s="28"/>
      <c r="H118" s="29"/>
    </row>
    <row r="119" spans="1:8" ht="15.75" customHeight="1" thickBot="1" x14ac:dyDescent="0.3">
      <c r="A119" s="62" t="s">
        <v>66</v>
      </c>
      <c r="B119" s="63" t="s">
        <v>67</v>
      </c>
      <c r="C119" s="63" t="s">
        <v>97</v>
      </c>
      <c r="D119" s="65">
        <v>13509.5</v>
      </c>
      <c r="E119" s="66" t="s">
        <v>5</v>
      </c>
      <c r="F119" s="67">
        <v>3.48</v>
      </c>
      <c r="G119" s="72">
        <f t="shared" ref="G119" si="9">D119*F119</f>
        <v>47013.06</v>
      </c>
      <c r="H119" s="73">
        <f>G119/G120</f>
        <v>7.4244649809136781E-2</v>
      </c>
    </row>
    <row r="120" spans="1:8" ht="23.25" customHeight="1" thickBot="1" x14ac:dyDescent="0.3">
      <c r="A120" s="19" t="s">
        <v>71</v>
      </c>
      <c r="B120" s="20"/>
      <c r="C120" s="20"/>
      <c r="D120" s="20"/>
      <c r="E120" s="20"/>
      <c r="F120" s="21"/>
      <c r="G120" s="10">
        <f>SUM(G88:G119)</f>
        <v>633218.15269999998</v>
      </c>
      <c r="H120" s="52">
        <f>SUM(H88:H119)</f>
        <v>0.99999999999999989</v>
      </c>
    </row>
    <row r="121" spans="1:8" ht="23.25" customHeight="1" thickBot="1" x14ac:dyDescent="0.3">
      <c r="A121" s="22" t="s">
        <v>74</v>
      </c>
      <c r="B121" s="23"/>
      <c r="C121" s="23"/>
      <c r="D121" s="23"/>
      <c r="E121" s="23"/>
      <c r="F121" s="24"/>
      <c r="G121" s="11">
        <f>G42+G81+G120</f>
        <v>1074320.9476999999</v>
      </c>
      <c r="H121" s="60"/>
    </row>
    <row r="122" spans="1:8" ht="16.5" customHeight="1" x14ac:dyDescent="0.25">
      <c r="B122" s="33"/>
      <c r="C122" s="33"/>
      <c r="D122" s="33"/>
      <c r="E122" s="33"/>
      <c r="F122" s="33"/>
      <c r="G122" s="33"/>
    </row>
    <row r="123" spans="1:8" ht="16.5" customHeight="1" x14ac:dyDescent="0.25">
      <c r="B123" s="74"/>
      <c r="C123" s="74"/>
      <c r="D123" s="74"/>
      <c r="E123" s="74"/>
      <c r="F123" s="74"/>
      <c r="G123" s="74"/>
    </row>
    <row r="124" spans="1:8" ht="16.5" customHeight="1" x14ac:dyDescent="0.25"/>
    <row r="125" spans="1:8" ht="15" customHeight="1" x14ac:dyDescent="0.25"/>
    <row r="126" spans="1:8" ht="15" customHeight="1" x14ac:dyDescent="0.25"/>
    <row r="145" ht="15" customHeight="1" x14ac:dyDescent="0.25"/>
    <row r="146" ht="17.25" hidden="1" customHeight="1" x14ac:dyDescent="0.25"/>
    <row r="147" ht="17.25" customHeight="1" x14ac:dyDescent="0.25"/>
    <row r="148" ht="13.5" customHeight="1" x14ac:dyDescent="0.25"/>
    <row r="149" ht="14.25" customHeight="1" x14ac:dyDescent="0.25"/>
    <row r="151" ht="14.25" customHeight="1" x14ac:dyDescent="0.25"/>
  </sheetData>
  <mergeCells count="33">
    <mergeCell ref="A85:H85"/>
    <mergeCell ref="B86:H86"/>
    <mergeCell ref="B105:H105"/>
    <mergeCell ref="B118:H118"/>
    <mergeCell ref="B66:H66"/>
    <mergeCell ref="B79:H79"/>
    <mergeCell ref="A82:H82"/>
    <mergeCell ref="A83:H83"/>
    <mergeCell ref="A84:H84"/>
    <mergeCell ref="A1:H1"/>
    <mergeCell ref="A2:H2"/>
    <mergeCell ref="A3:H3"/>
    <mergeCell ref="A4:H4"/>
    <mergeCell ref="A5:H5"/>
    <mergeCell ref="A6:H6"/>
    <mergeCell ref="A7:H7"/>
    <mergeCell ref="B8:H8"/>
    <mergeCell ref="B27:H27"/>
    <mergeCell ref="B40:H40"/>
    <mergeCell ref="A43:H43"/>
    <mergeCell ref="A44:H44"/>
    <mergeCell ref="A45:H45"/>
    <mergeCell ref="A46:H46"/>
    <mergeCell ref="B47:H47"/>
    <mergeCell ref="B123:G123"/>
    <mergeCell ref="B122:G122"/>
    <mergeCell ref="A9:B9"/>
    <mergeCell ref="A48:B48"/>
    <mergeCell ref="A120:F120"/>
    <mergeCell ref="A121:F121"/>
    <mergeCell ref="A87:B87"/>
    <mergeCell ref="A42:F42"/>
    <mergeCell ref="A81:F81"/>
  </mergeCells>
  <printOptions horizontalCentered="1" verticalCentered="1"/>
  <pageMargins left="0" right="0" top="0" bottom="0" header="0" footer="0"/>
  <pageSetup paperSize="9" scale="57" orientation="landscape" r:id="rId1"/>
  <rowBreaks count="2" manualBreakCount="2">
    <brk id="42" max="7" man="1"/>
    <brk id="8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IOPES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andre.lima</dc:creator>
  <cp:lastModifiedBy>Ruy Ataide</cp:lastModifiedBy>
  <cp:lastPrinted>2018-07-09T15:28:37Z</cp:lastPrinted>
  <dcterms:created xsi:type="dcterms:W3CDTF">2011-02-21T18:17:45Z</dcterms:created>
  <dcterms:modified xsi:type="dcterms:W3CDTF">2018-07-09T15:50:12Z</dcterms:modified>
</cp:coreProperties>
</file>